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stiftelsenarkivet-my.sharepoint.com/personal/th_stiftelsen-arkivet_no/Documents/HIFO/HIFO-leder 2019-/Årsmøte 2023/"/>
    </mc:Choice>
  </mc:AlternateContent>
  <xr:revisionPtr revIDLastSave="0" documentId="13_ncr:1_{5E3CB1AF-5919-E540-85FA-A2DB687720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9" i="1" l="1"/>
  <c r="C67" i="1"/>
  <c r="C60" i="1"/>
  <c r="C54" i="1"/>
  <c r="C51" i="1"/>
  <c r="B69" i="1"/>
  <c r="B67" i="1"/>
  <c r="B60" i="1"/>
  <c r="B58" i="1"/>
  <c r="B51" i="1"/>
  <c r="D36" i="1" l="1"/>
  <c r="D38" i="1" s="1"/>
  <c r="D11" i="1"/>
  <c r="D13" i="1" s="1"/>
  <c r="D39" i="1" s="1"/>
  <c r="C36" i="1"/>
  <c r="C38" i="1" s="1"/>
  <c r="C11" i="1"/>
  <c r="C39" i="1" s="1"/>
  <c r="B35" i="1"/>
  <c r="B27" i="1"/>
  <c r="B22" i="1"/>
  <c r="B21" i="1"/>
  <c r="B19" i="1"/>
  <c r="B36" i="1" s="1"/>
  <c r="B38" i="1" s="1"/>
  <c r="B10" i="1"/>
  <c r="B7" i="1"/>
  <c r="B5" i="1"/>
  <c r="B4" i="1"/>
  <c r="B11" i="1" s="1"/>
  <c r="B13" i="1" s="1"/>
  <c r="B39" i="1" s="1"/>
  <c r="C13" i="1" l="1"/>
</calcChain>
</file>

<file path=xl/sharedStrings.xml><?xml version="1.0" encoding="utf-8"?>
<sst xmlns="http://schemas.openxmlformats.org/spreadsheetml/2006/main" count="71" uniqueCount="67">
  <si>
    <t>Den norske historiske forening (HIFO)</t>
  </si>
  <si>
    <t>Inntekter</t>
  </si>
  <si>
    <t>Scandinavian Journal of History</t>
  </si>
  <si>
    <t>Sum</t>
  </si>
  <si>
    <t>Sum innteker</t>
  </si>
  <si>
    <t>Utgifter</t>
  </si>
  <si>
    <t>Styremøte/lokallagsseminar</t>
  </si>
  <si>
    <t>Årsmøte</t>
  </si>
  <si>
    <t>Historikeren</t>
  </si>
  <si>
    <t>Arrangementsstøtte</t>
  </si>
  <si>
    <t>Medl. kont. internasj. org</t>
  </si>
  <si>
    <t>Medl. kont. Kulturvernforbundet</t>
  </si>
  <si>
    <t>HT papirutgave</t>
  </si>
  <si>
    <t>Sum utgifter</t>
  </si>
  <si>
    <t>Resultat</t>
  </si>
  <si>
    <t>Prispenger (bundne midler)</t>
  </si>
  <si>
    <t>Lønn til sekretær</t>
  </si>
  <si>
    <t>Støtte fra universitet og høgskoler</t>
  </si>
  <si>
    <t>Årlig lokallagsstøtte</t>
  </si>
  <si>
    <t xml:space="preserve">Balanse </t>
  </si>
  <si>
    <t>Eiendeler (bankinnskudd og fordringer)</t>
  </si>
  <si>
    <t>Sparekonto</t>
  </si>
  <si>
    <t>Driftskonto</t>
  </si>
  <si>
    <t>Skattetrekkskonto</t>
  </si>
  <si>
    <t>Konto for bundne midler</t>
  </si>
  <si>
    <t>Fastrentekonto</t>
  </si>
  <si>
    <t>Fordringer</t>
  </si>
  <si>
    <t>Egenkapital og gjeld</t>
  </si>
  <si>
    <t>Egenkapital 1. januar</t>
  </si>
  <si>
    <t>Egenkapital 31. desember</t>
  </si>
  <si>
    <t>Fritt Ord-stipend (bundne)</t>
  </si>
  <si>
    <t>Sum egenkapital og bundne midler</t>
  </si>
  <si>
    <t>Gjeld</t>
  </si>
  <si>
    <t>Kontingent innbetalt året før</t>
  </si>
  <si>
    <t>Arbeidsgiveravgift</t>
  </si>
  <si>
    <t>Feriepenger</t>
  </si>
  <si>
    <t>Forskuddstrekk</t>
  </si>
  <si>
    <t>Annen kortsiktig gjeld</t>
  </si>
  <si>
    <t>Sum gjeld</t>
  </si>
  <si>
    <t>Sum egenkapital og gjeld</t>
  </si>
  <si>
    <t xml:space="preserve">Tilbakeføring avsetning HIFO150 </t>
  </si>
  <si>
    <t>Regnskap 2021</t>
  </si>
  <si>
    <t>Lønn til redaktør av Historikeren</t>
  </si>
  <si>
    <t>Markedsføring</t>
  </si>
  <si>
    <t>Drift, vedlikehold og utvikling av nettside</t>
  </si>
  <si>
    <t>Renteinntekt og valutagevinst</t>
  </si>
  <si>
    <t>Gebyrer og valutatap</t>
  </si>
  <si>
    <t>Justering av egenkapital, fordringer og gjeld fra tidligere år</t>
  </si>
  <si>
    <t>Rekneskap 2022</t>
  </si>
  <si>
    <t>Budsjett  2022</t>
  </si>
  <si>
    <t>-</t>
  </si>
  <si>
    <t xml:space="preserve">Verdenskongress </t>
  </si>
  <si>
    <t xml:space="preserve">Underskuddstøtte arrangør Norske historiedager </t>
  </si>
  <si>
    <t xml:space="preserve">Kontingent og abonnement </t>
  </si>
  <si>
    <r>
      <t xml:space="preserve">Annonser Historikeren </t>
    </r>
    <r>
      <rPr>
        <b/>
        <vertAlign val="superscript"/>
        <sz val="11"/>
        <rFont val="Calibri (Brødtekst)"/>
      </rPr>
      <t>[1]</t>
    </r>
  </si>
  <si>
    <r>
      <t xml:space="preserve">Annonser HIFO-nett </t>
    </r>
    <r>
      <rPr>
        <b/>
        <vertAlign val="superscript"/>
        <sz val="11"/>
        <rFont val="Calibri (Brødtekst)"/>
      </rPr>
      <t>[1]</t>
    </r>
  </si>
  <si>
    <r>
      <t xml:space="preserve">[1]: </t>
    </r>
    <r>
      <rPr>
        <sz val="11"/>
        <rFont val="Calibri"/>
        <family val="2"/>
        <scheme val="minor"/>
      </rPr>
      <t xml:space="preserve">Annonseinntekter skild f.o.m. rekneskap 2022. </t>
    </r>
  </si>
  <si>
    <r>
      <t xml:space="preserve">Andre inntekter </t>
    </r>
    <r>
      <rPr>
        <b/>
        <vertAlign val="superscript"/>
        <sz val="11"/>
        <rFont val="Calibri (Brødtekst)"/>
      </rPr>
      <t>[2]</t>
    </r>
  </si>
  <si>
    <r>
      <rPr>
        <b/>
        <sz val="11"/>
        <rFont val="Calibri"/>
        <family val="2"/>
        <scheme val="minor"/>
      </rPr>
      <t>[2]:</t>
    </r>
    <r>
      <rPr>
        <sz val="11"/>
        <rFont val="Calibri"/>
        <family val="2"/>
        <scheme val="minor"/>
      </rPr>
      <t xml:space="preserve"> Momskompensasjon.</t>
    </r>
  </si>
  <si>
    <t>Merknad</t>
  </si>
  <si>
    <r>
      <t xml:space="preserve">Deltaking i eksterne møter og komitéar </t>
    </r>
    <r>
      <rPr>
        <b/>
        <vertAlign val="superscript"/>
        <sz val="11"/>
        <rFont val="Calibri (Brødtekst)"/>
      </rPr>
      <t>[4]</t>
    </r>
  </si>
  <si>
    <t xml:space="preserve">IKT-kostnad </t>
  </si>
  <si>
    <t xml:space="preserve">Medl. kont. ArkiVest </t>
  </si>
  <si>
    <t xml:space="preserve">Reisestipend </t>
  </si>
  <si>
    <r>
      <t xml:space="preserve">Diverse kontor </t>
    </r>
    <r>
      <rPr>
        <b/>
        <vertAlign val="superscript"/>
        <sz val="11"/>
        <rFont val="Calibri (Brødtekst)"/>
      </rPr>
      <t>[3]</t>
    </r>
  </si>
  <si>
    <r>
      <rPr>
        <b/>
        <sz val="11"/>
        <rFont val="Calibri"/>
        <family val="2"/>
        <scheme val="minor"/>
      </rPr>
      <t>[4]:</t>
    </r>
    <r>
      <rPr>
        <sz val="11"/>
        <rFont val="Calibri"/>
        <family val="2"/>
        <scheme val="minor"/>
      </rPr>
      <t xml:space="preserve"> Deltaking Kulturvernforbundets landsmøte.</t>
    </r>
  </si>
  <si>
    <r>
      <rPr>
        <b/>
        <sz val="11"/>
        <rFont val="Calibri"/>
        <family val="2"/>
        <scheme val="minor"/>
      </rPr>
      <t>[3]:</t>
    </r>
    <r>
      <rPr>
        <sz val="11"/>
        <rFont val="Calibri"/>
        <family val="2"/>
        <scheme val="minor"/>
      </rPr>
      <t xml:space="preserve"> Konsulenthonorar og gåver til avtroppande styremedlemar.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</si>
</sst>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(&quot;kr&quot;\ * #,##0.00_);_(&quot;kr&quot;\ * \(#,##0.00\);_(&quot;kr&quot;\ * &quot;-&quot;??_);_(@_)"/>
    <numFmt numFmtId="165" formatCode="_-&quot;kr&quot;\ * #,##0_-;\-&quot;kr&quot;\ * #,##0_-;_-&quot;kr&quot;\ * &quot;-&quot;??_-;_-@_-"/>
    <numFmt numFmtId="166" formatCode="_-* #,##0_-;\-* #,##0_-;_-* &quot;-&quot;??_-;_-@_-"/>
    <numFmt numFmtId="167" formatCode="_(&quot;kr&quot;\ * #,##0_);_(&quot;kr&quot;\ * \(#,##0\);_(&quot;kr&quot;\ 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name val="Calibri (Brødtekst)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6" fillId="0" borderId="0" xfId="0" applyFont="1"/>
    <xf numFmtId="0" fontId="6" fillId="0" borderId="1" xfId="0" applyFont="1" applyBorder="1"/>
    <xf numFmtId="0" fontId="5" fillId="0" borderId="2" xfId="0" applyFont="1" applyBorder="1"/>
    <xf numFmtId="3" fontId="9" fillId="2" borderId="0" xfId="0" applyNumberFormat="1" applyFont="1" applyFill="1"/>
    <xf numFmtId="0" fontId="1" fillId="2" borderId="0" xfId="0" applyFont="1" applyFill="1"/>
    <xf numFmtId="3" fontId="0" fillId="2" borderId="0" xfId="0" applyNumberFormat="1" applyFill="1"/>
    <xf numFmtId="3" fontId="7" fillId="2" borderId="1" xfId="0" applyNumberFormat="1" applyFont="1" applyFill="1" applyBorder="1"/>
    <xf numFmtId="3" fontId="0" fillId="2" borderId="1" xfId="0" applyNumberFormat="1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3" fontId="10" fillId="2" borderId="0" xfId="0" applyNumberFormat="1" applyFont="1" applyFill="1"/>
    <xf numFmtId="3" fontId="10" fillId="2" borderId="3" xfId="0" applyNumberFormat="1" applyFont="1" applyFill="1" applyBorder="1"/>
    <xf numFmtId="0" fontId="3" fillId="2" borderId="2" xfId="0" applyFont="1" applyFill="1" applyBorder="1"/>
    <xf numFmtId="44" fontId="0" fillId="0" borderId="0" xfId="1" applyFont="1"/>
    <xf numFmtId="44" fontId="1" fillId="0" borderId="0" xfId="1" applyFont="1" applyBorder="1"/>
    <xf numFmtId="0" fontId="5" fillId="0" borderId="4" xfId="0" applyFont="1" applyBorder="1"/>
    <xf numFmtId="0" fontId="5" fillId="0" borderId="3" xfId="0" applyFont="1" applyBorder="1"/>
    <xf numFmtId="44" fontId="1" fillId="0" borderId="0" xfId="0" applyNumberFormat="1" applyFont="1"/>
    <xf numFmtId="3" fontId="1" fillId="0" borderId="0" xfId="0" applyNumberFormat="1" applyFont="1"/>
    <xf numFmtId="165" fontId="6" fillId="0" borderId="0" xfId="1" applyNumberFormat="1" applyFont="1" applyBorder="1"/>
    <xf numFmtId="165" fontId="6" fillId="0" borderId="1" xfId="1" applyNumberFormat="1" applyFont="1" applyBorder="1"/>
    <xf numFmtId="165" fontId="5" fillId="0" borderId="3" xfId="1" applyNumberFormat="1" applyFont="1" applyBorder="1"/>
    <xf numFmtId="165" fontId="0" fillId="0" borderId="0" xfId="0" applyNumberFormat="1"/>
    <xf numFmtId="165" fontId="0" fillId="0" borderId="1" xfId="0" applyNumberFormat="1" applyBorder="1"/>
    <xf numFmtId="165" fontId="7" fillId="0" borderId="4" xfId="0" applyNumberFormat="1" applyFont="1" applyBorder="1"/>
    <xf numFmtId="165" fontId="6" fillId="0" borderId="5" xfId="1" applyNumberFormat="1" applyFont="1" applyBorder="1"/>
    <xf numFmtId="166" fontId="1" fillId="2" borderId="0" xfId="11" applyNumberFormat="1" applyFont="1" applyFill="1" applyBorder="1"/>
    <xf numFmtId="44" fontId="0" fillId="0" borderId="0" xfId="0" applyNumberFormat="1"/>
    <xf numFmtId="44" fontId="0" fillId="0" borderId="1" xfId="0" applyNumberFormat="1" applyBorder="1"/>
    <xf numFmtId="166" fontId="1" fillId="0" borderId="0" xfId="0" applyNumberFormat="1" applyFont="1"/>
    <xf numFmtId="3" fontId="0" fillId="2" borderId="0" xfId="0" applyNumberFormat="1" applyFill="1" applyAlignment="1">
      <alignment wrapText="1"/>
    </xf>
    <xf numFmtId="3" fontId="0" fillId="2" borderId="5" xfId="0" applyNumberForma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165" fontId="0" fillId="3" borderId="1" xfId="0" applyNumberFormat="1" applyFill="1" applyBorder="1"/>
    <xf numFmtId="165" fontId="13" fillId="0" borderId="3" xfId="0" applyNumberFormat="1" applyFont="1" applyBorder="1"/>
    <xf numFmtId="0" fontId="6" fillId="0" borderId="0" xfId="10" applyFont="1" applyBorder="1"/>
    <xf numFmtId="164" fontId="7" fillId="0" borderId="2" xfId="0" applyNumberFormat="1" applyFont="1" applyBorder="1"/>
    <xf numFmtId="167" fontId="6" fillId="0" borderId="0" xfId="0" applyNumberFormat="1" applyFont="1"/>
    <xf numFmtId="167" fontId="6" fillId="0" borderId="1" xfId="0" applyNumberFormat="1" applyFont="1" applyBorder="1"/>
    <xf numFmtId="167" fontId="0" fillId="0" borderId="0" xfId="0" applyNumberFormat="1"/>
    <xf numFmtId="167" fontId="7" fillId="0" borderId="2" xfId="0" applyNumberFormat="1" applyFont="1" applyBorder="1"/>
    <xf numFmtId="167" fontId="6" fillId="3" borderId="0" xfId="0" applyNumberFormat="1" applyFont="1" applyFill="1"/>
    <xf numFmtId="167" fontId="6" fillId="0" borderId="5" xfId="0" applyNumberFormat="1" applyFont="1" applyBorder="1"/>
    <xf numFmtId="167" fontId="0" fillId="0" borderId="1" xfId="0" applyNumberFormat="1" applyBorder="1"/>
    <xf numFmtId="167" fontId="7" fillId="0" borderId="4" xfId="0" applyNumberFormat="1" applyFont="1" applyBorder="1"/>
    <xf numFmtId="0" fontId="3" fillId="2" borderId="6" xfId="0" applyFont="1" applyFill="1" applyBorder="1"/>
    <xf numFmtId="166" fontId="1" fillId="2" borderId="6" xfId="11" applyNumberFormat="1" applyFont="1" applyFill="1" applyBorder="1"/>
    <xf numFmtId="0" fontId="3" fillId="2" borderId="6" xfId="11" applyNumberFormat="1" applyFont="1" applyFill="1" applyBorder="1"/>
    <xf numFmtId="166" fontId="3" fillId="2" borderId="7" xfId="11" applyNumberFormat="1" applyFont="1" applyFill="1" applyBorder="1"/>
    <xf numFmtId="166" fontId="3" fillId="2" borderId="2" xfId="11" applyNumberFormat="1" applyFont="1" applyFill="1" applyBorder="1"/>
    <xf numFmtId="0" fontId="4" fillId="4" borderId="0" xfId="0" applyFont="1" applyFill="1"/>
    <xf numFmtId="20" fontId="6" fillId="0" borderId="0" xfId="0" applyNumberFormat="1" applyFont="1"/>
    <xf numFmtId="166" fontId="1" fillId="0" borderId="0" xfId="1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166" fontId="3" fillId="0" borderId="0" xfId="11" applyNumberFormat="1" applyFont="1" applyFill="1" applyBorder="1"/>
    <xf numFmtId="3" fontId="3" fillId="0" borderId="0" xfId="1" applyNumberFormat="1" applyFont="1" applyFill="1" applyBorder="1"/>
    <xf numFmtId="0" fontId="3" fillId="0" borderId="0" xfId="11" applyNumberFormat="1" applyFont="1" applyFill="1" applyBorder="1"/>
    <xf numFmtId="167" fontId="6" fillId="0" borderId="0" xfId="10" applyNumberFormat="1" applyFont="1" applyBorder="1"/>
    <xf numFmtId="167" fontId="6" fillId="0" borderId="5" xfId="10" applyNumberFormat="1" applyFont="1" applyBorder="1"/>
    <xf numFmtId="167" fontId="5" fillId="0" borderId="3" xfId="10" applyNumberFormat="1" applyFont="1" applyBorder="1"/>
    <xf numFmtId="167" fontId="6" fillId="3" borderId="0" xfId="10" applyNumberFormat="1" applyFont="1" applyFill="1" applyBorder="1"/>
    <xf numFmtId="167" fontId="6" fillId="0" borderId="0" xfId="0" applyNumberFormat="1" applyFont="1" applyAlignment="1">
      <alignment horizontal="center"/>
    </xf>
    <xf numFmtId="167" fontId="1" fillId="0" borderId="5" xfId="1" applyNumberFormat="1" applyFont="1" applyBorder="1"/>
    <xf numFmtId="167" fontId="1" fillId="0" borderId="0" xfId="1" applyNumberFormat="1" applyFont="1" applyBorder="1"/>
    <xf numFmtId="167" fontId="3" fillId="0" borderId="4" xfId="1" applyNumberFormat="1" applyFont="1" applyBorder="1"/>
    <xf numFmtId="0" fontId="5" fillId="3" borderId="1" xfId="0" applyFont="1" applyFill="1" applyBorder="1" applyAlignment="1">
      <alignment horizontal="left" vertical="center"/>
    </xf>
    <xf numFmtId="167" fontId="7" fillId="0" borderId="0" xfId="0" applyNumberFormat="1" applyFont="1"/>
    <xf numFmtId="167" fontId="3" fillId="0" borderId="0" xfId="1" applyNumberFormat="1" applyFont="1" applyBorder="1"/>
    <xf numFmtId="164" fontId="7" fillId="0" borderId="0" xfId="0" applyNumberFormat="1" applyFont="1"/>
    <xf numFmtId="165" fontId="13" fillId="0" borderId="0" xfId="0" applyNumberFormat="1" applyFont="1"/>
    <xf numFmtId="0" fontId="5" fillId="0" borderId="0" xfId="0" applyFont="1"/>
    <xf numFmtId="167" fontId="6" fillId="0" borderId="0" xfId="10" applyNumberFormat="1" applyFont="1" applyFill="1" applyBorder="1"/>
    <xf numFmtId="167" fontId="5" fillId="0" borderId="0" xfId="10" applyNumberFormat="1" applyFont="1" applyFill="1" applyBorder="1"/>
    <xf numFmtId="0" fontId="5" fillId="0" borderId="0" xfId="0" applyFont="1" applyAlignment="1">
      <alignment horizontal="left" vertical="center"/>
    </xf>
    <xf numFmtId="0" fontId="5" fillId="0" borderId="0" xfId="10" applyFont="1" applyBorder="1"/>
    <xf numFmtId="166" fontId="15" fillId="0" borderId="0" xfId="11" applyNumberFormat="1" applyFont="1" applyFill="1" applyBorder="1"/>
    <xf numFmtId="37" fontId="3" fillId="2" borderId="7" xfId="11" applyNumberFormat="1" applyFont="1" applyFill="1" applyBorder="1"/>
    <xf numFmtId="3" fontId="1" fillId="2" borderId="6" xfId="0" applyNumberFormat="1" applyFont="1" applyFill="1" applyBorder="1"/>
    <xf numFmtId="166" fontId="1" fillId="2" borderId="6" xfId="0" applyNumberFormat="1" applyFont="1" applyFill="1" applyBorder="1"/>
    <xf numFmtId="0" fontId="1" fillId="2" borderId="6" xfId="0" applyFont="1" applyFill="1" applyBorder="1"/>
    <xf numFmtId="0" fontId="0" fillId="0" borderId="0" xfId="0"/>
  </cellXfs>
  <cellStyles count="12">
    <cellStyle name="Benyttet hyperkobling" xfId="2" builtinId="9" hidden="1"/>
    <cellStyle name="Benyttet hyperkobling" xfId="3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Benyttet hyperkobling" xfId="9" builtinId="9" hidden="1"/>
    <cellStyle name="Forklarende tekst" xfId="10" builtinId="53"/>
    <cellStyle name="Komma" xfId="11" builtinId="3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zoomScale="120" zoomScaleNormal="120" workbookViewId="0">
      <selection activeCell="E8" sqref="E8"/>
    </sheetView>
  </sheetViews>
  <sheetFormatPr baseColWidth="10" defaultColWidth="11.453125" defaultRowHeight="12.5"/>
  <cols>
    <col min="1" max="1" width="53.81640625" style="1" customWidth="1"/>
    <col min="2" max="3" width="13.453125" style="1" customWidth="1"/>
    <col min="4" max="4" width="13.6328125" style="1" bestFit="1" customWidth="1"/>
    <col min="5" max="5" width="38.453125" style="1" customWidth="1"/>
    <col min="6" max="6" width="13.6328125" style="1" customWidth="1"/>
    <col min="7" max="7" width="14.36328125" style="1" customWidth="1"/>
    <col min="8" max="8" width="68.36328125" style="1" bestFit="1" customWidth="1"/>
    <col min="9" max="9" width="16.81640625" style="1" customWidth="1"/>
    <col min="10" max="10" width="43.453125" style="1" bestFit="1" customWidth="1"/>
    <col min="11" max="11" width="17.453125" style="18" bestFit="1" customWidth="1"/>
    <col min="12" max="12" width="14.453125" style="18" bestFit="1" customWidth="1"/>
    <col min="13" max="13" width="16.453125" style="18" bestFit="1" customWidth="1"/>
    <col min="14" max="14" width="14.36328125" style="1" bestFit="1" customWidth="1"/>
    <col min="15" max="244" width="9.1796875" style="1" customWidth="1"/>
    <col min="245" max="245" width="37.453125" style="1" customWidth="1"/>
    <col min="246" max="246" width="11.453125" style="1" customWidth="1"/>
    <col min="247" max="247" width="10.453125" style="1" customWidth="1"/>
    <col min="248" max="248" width="10.81640625" style="1" customWidth="1"/>
    <col min="249" max="249" width="13.453125" style="1" customWidth="1"/>
    <col min="250" max="250" width="11.1796875" style="1" customWidth="1"/>
    <col min="251" max="251" width="11.453125" style="1"/>
    <col min="252" max="252" width="9.1796875" style="1" customWidth="1"/>
    <col min="253" max="253" width="12.453125" style="1" bestFit="1" customWidth="1"/>
    <col min="254" max="254" width="12.1796875" style="1" bestFit="1" customWidth="1"/>
    <col min="255" max="500" width="9.1796875" style="1" customWidth="1"/>
    <col min="501" max="501" width="37.453125" style="1" customWidth="1"/>
    <col min="502" max="502" width="11.453125" style="1" customWidth="1"/>
    <col min="503" max="503" width="10.453125" style="1" customWidth="1"/>
    <col min="504" max="504" width="10.81640625" style="1" customWidth="1"/>
    <col min="505" max="505" width="13.453125" style="1" customWidth="1"/>
    <col min="506" max="506" width="11.1796875" style="1" customWidth="1"/>
    <col min="507" max="507" width="11.453125" style="1"/>
    <col min="508" max="508" width="9.1796875" style="1" customWidth="1"/>
    <col min="509" max="509" width="12.453125" style="1" bestFit="1" customWidth="1"/>
    <col min="510" max="510" width="12.1796875" style="1" bestFit="1" customWidth="1"/>
    <col min="511" max="756" width="9.1796875" style="1" customWidth="1"/>
    <col min="757" max="757" width="37.453125" style="1" customWidth="1"/>
    <col min="758" max="758" width="11.453125" style="1" customWidth="1"/>
    <col min="759" max="759" width="10.453125" style="1" customWidth="1"/>
    <col min="760" max="760" width="10.81640625" style="1" customWidth="1"/>
    <col min="761" max="761" width="13.453125" style="1" customWidth="1"/>
    <col min="762" max="762" width="11.1796875" style="1" customWidth="1"/>
    <col min="763" max="763" width="11.453125" style="1"/>
    <col min="764" max="764" width="9.1796875" style="1" customWidth="1"/>
    <col min="765" max="765" width="12.453125" style="1" bestFit="1" customWidth="1"/>
    <col min="766" max="766" width="12.1796875" style="1" bestFit="1" customWidth="1"/>
    <col min="767" max="1012" width="9.1796875" style="1" customWidth="1"/>
    <col min="1013" max="1013" width="37.453125" style="1" customWidth="1"/>
    <col min="1014" max="1014" width="11.453125" style="1" customWidth="1"/>
    <col min="1015" max="1015" width="10.453125" style="1" customWidth="1"/>
    <col min="1016" max="1016" width="10.81640625" style="1" customWidth="1"/>
    <col min="1017" max="1017" width="13.453125" style="1" customWidth="1"/>
    <col min="1018" max="1018" width="11.1796875" style="1" customWidth="1"/>
    <col min="1019" max="1019" width="11.453125" style="1"/>
    <col min="1020" max="1020" width="9.1796875" style="1" customWidth="1"/>
    <col min="1021" max="1021" width="12.453125" style="1" bestFit="1" customWidth="1"/>
    <col min="1022" max="1022" width="12.1796875" style="1" bestFit="1" customWidth="1"/>
    <col min="1023" max="1268" width="9.1796875" style="1" customWidth="1"/>
    <col min="1269" max="1269" width="37.453125" style="1" customWidth="1"/>
    <col min="1270" max="1270" width="11.453125" style="1" customWidth="1"/>
    <col min="1271" max="1271" width="10.453125" style="1" customWidth="1"/>
    <col min="1272" max="1272" width="10.81640625" style="1" customWidth="1"/>
    <col min="1273" max="1273" width="13.453125" style="1" customWidth="1"/>
    <col min="1274" max="1274" width="11.1796875" style="1" customWidth="1"/>
    <col min="1275" max="1275" width="11.453125" style="1"/>
    <col min="1276" max="1276" width="9.1796875" style="1" customWidth="1"/>
    <col min="1277" max="1277" width="12.453125" style="1" bestFit="1" customWidth="1"/>
    <col min="1278" max="1278" width="12.1796875" style="1" bestFit="1" customWidth="1"/>
    <col min="1279" max="1524" width="9.1796875" style="1" customWidth="1"/>
    <col min="1525" max="1525" width="37.453125" style="1" customWidth="1"/>
    <col min="1526" max="1526" width="11.453125" style="1" customWidth="1"/>
    <col min="1527" max="1527" width="10.453125" style="1" customWidth="1"/>
    <col min="1528" max="1528" width="10.81640625" style="1" customWidth="1"/>
    <col min="1529" max="1529" width="13.453125" style="1" customWidth="1"/>
    <col min="1530" max="1530" width="11.1796875" style="1" customWidth="1"/>
    <col min="1531" max="1531" width="11.453125" style="1"/>
    <col min="1532" max="1532" width="9.1796875" style="1" customWidth="1"/>
    <col min="1533" max="1533" width="12.453125" style="1" bestFit="1" customWidth="1"/>
    <col min="1534" max="1534" width="12.1796875" style="1" bestFit="1" customWidth="1"/>
    <col min="1535" max="1780" width="9.1796875" style="1" customWidth="1"/>
    <col min="1781" max="1781" width="37.453125" style="1" customWidth="1"/>
    <col min="1782" max="1782" width="11.453125" style="1" customWidth="1"/>
    <col min="1783" max="1783" width="10.453125" style="1" customWidth="1"/>
    <col min="1784" max="1784" width="10.81640625" style="1" customWidth="1"/>
    <col min="1785" max="1785" width="13.453125" style="1" customWidth="1"/>
    <col min="1786" max="1786" width="11.1796875" style="1" customWidth="1"/>
    <col min="1787" max="1787" width="11.453125" style="1"/>
    <col min="1788" max="1788" width="9.1796875" style="1" customWidth="1"/>
    <col min="1789" max="1789" width="12.453125" style="1" bestFit="1" customWidth="1"/>
    <col min="1790" max="1790" width="12.1796875" style="1" bestFit="1" customWidth="1"/>
    <col min="1791" max="2036" width="9.1796875" style="1" customWidth="1"/>
    <col min="2037" max="2037" width="37.453125" style="1" customWidth="1"/>
    <col min="2038" max="2038" width="11.453125" style="1" customWidth="1"/>
    <col min="2039" max="2039" width="10.453125" style="1" customWidth="1"/>
    <col min="2040" max="2040" width="10.81640625" style="1" customWidth="1"/>
    <col min="2041" max="2041" width="13.453125" style="1" customWidth="1"/>
    <col min="2042" max="2042" width="11.1796875" style="1" customWidth="1"/>
    <col min="2043" max="2043" width="11.453125" style="1"/>
    <col min="2044" max="2044" width="9.1796875" style="1" customWidth="1"/>
    <col min="2045" max="2045" width="12.453125" style="1" bestFit="1" customWidth="1"/>
    <col min="2046" max="2046" width="12.1796875" style="1" bestFit="1" customWidth="1"/>
    <col min="2047" max="2292" width="9.1796875" style="1" customWidth="1"/>
    <col min="2293" max="2293" width="37.453125" style="1" customWidth="1"/>
    <col min="2294" max="2294" width="11.453125" style="1" customWidth="1"/>
    <col min="2295" max="2295" width="10.453125" style="1" customWidth="1"/>
    <col min="2296" max="2296" width="10.81640625" style="1" customWidth="1"/>
    <col min="2297" max="2297" width="13.453125" style="1" customWidth="1"/>
    <col min="2298" max="2298" width="11.1796875" style="1" customWidth="1"/>
    <col min="2299" max="2299" width="11.453125" style="1"/>
    <col min="2300" max="2300" width="9.1796875" style="1" customWidth="1"/>
    <col min="2301" max="2301" width="12.453125" style="1" bestFit="1" customWidth="1"/>
    <col min="2302" max="2302" width="12.1796875" style="1" bestFit="1" customWidth="1"/>
    <col min="2303" max="2548" width="9.1796875" style="1" customWidth="1"/>
    <col min="2549" max="2549" width="37.453125" style="1" customWidth="1"/>
    <col min="2550" max="2550" width="11.453125" style="1" customWidth="1"/>
    <col min="2551" max="2551" width="10.453125" style="1" customWidth="1"/>
    <col min="2552" max="2552" width="10.81640625" style="1" customWidth="1"/>
    <col min="2553" max="2553" width="13.453125" style="1" customWidth="1"/>
    <col min="2554" max="2554" width="11.1796875" style="1" customWidth="1"/>
    <col min="2555" max="2555" width="11.453125" style="1"/>
    <col min="2556" max="2556" width="9.1796875" style="1" customWidth="1"/>
    <col min="2557" max="2557" width="12.453125" style="1" bestFit="1" customWidth="1"/>
    <col min="2558" max="2558" width="12.1796875" style="1" bestFit="1" customWidth="1"/>
    <col min="2559" max="2804" width="9.1796875" style="1" customWidth="1"/>
    <col min="2805" max="2805" width="37.453125" style="1" customWidth="1"/>
    <col min="2806" max="2806" width="11.453125" style="1" customWidth="1"/>
    <col min="2807" max="2807" width="10.453125" style="1" customWidth="1"/>
    <col min="2808" max="2808" width="10.81640625" style="1" customWidth="1"/>
    <col min="2809" max="2809" width="13.453125" style="1" customWidth="1"/>
    <col min="2810" max="2810" width="11.1796875" style="1" customWidth="1"/>
    <col min="2811" max="2811" width="11.453125" style="1"/>
    <col min="2812" max="2812" width="9.1796875" style="1" customWidth="1"/>
    <col min="2813" max="2813" width="12.453125" style="1" bestFit="1" customWidth="1"/>
    <col min="2814" max="2814" width="12.1796875" style="1" bestFit="1" customWidth="1"/>
    <col min="2815" max="3060" width="9.1796875" style="1" customWidth="1"/>
    <col min="3061" max="3061" width="37.453125" style="1" customWidth="1"/>
    <col min="3062" max="3062" width="11.453125" style="1" customWidth="1"/>
    <col min="3063" max="3063" width="10.453125" style="1" customWidth="1"/>
    <col min="3064" max="3064" width="10.81640625" style="1" customWidth="1"/>
    <col min="3065" max="3065" width="13.453125" style="1" customWidth="1"/>
    <col min="3066" max="3066" width="11.1796875" style="1" customWidth="1"/>
    <col min="3067" max="3067" width="11.453125" style="1"/>
    <col min="3068" max="3068" width="9.1796875" style="1" customWidth="1"/>
    <col min="3069" max="3069" width="12.453125" style="1" bestFit="1" customWidth="1"/>
    <col min="3070" max="3070" width="12.1796875" style="1" bestFit="1" customWidth="1"/>
    <col min="3071" max="3316" width="9.1796875" style="1" customWidth="1"/>
    <col min="3317" max="3317" width="37.453125" style="1" customWidth="1"/>
    <col min="3318" max="3318" width="11.453125" style="1" customWidth="1"/>
    <col min="3319" max="3319" width="10.453125" style="1" customWidth="1"/>
    <col min="3320" max="3320" width="10.81640625" style="1" customWidth="1"/>
    <col min="3321" max="3321" width="13.453125" style="1" customWidth="1"/>
    <col min="3322" max="3322" width="11.1796875" style="1" customWidth="1"/>
    <col min="3323" max="3323" width="11.453125" style="1"/>
    <col min="3324" max="3324" width="9.1796875" style="1" customWidth="1"/>
    <col min="3325" max="3325" width="12.453125" style="1" bestFit="1" customWidth="1"/>
    <col min="3326" max="3326" width="12.1796875" style="1" bestFit="1" customWidth="1"/>
    <col min="3327" max="3572" width="9.1796875" style="1" customWidth="1"/>
    <col min="3573" max="3573" width="37.453125" style="1" customWidth="1"/>
    <col min="3574" max="3574" width="11.453125" style="1" customWidth="1"/>
    <col min="3575" max="3575" width="10.453125" style="1" customWidth="1"/>
    <col min="3576" max="3576" width="10.81640625" style="1" customWidth="1"/>
    <col min="3577" max="3577" width="13.453125" style="1" customWidth="1"/>
    <col min="3578" max="3578" width="11.1796875" style="1" customWidth="1"/>
    <col min="3579" max="3579" width="11.453125" style="1"/>
    <col min="3580" max="3580" width="9.1796875" style="1" customWidth="1"/>
    <col min="3581" max="3581" width="12.453125" style="1" bestFit="1" customWidth="1"/>
    <col min="3582" max="3582" width="12.1796875" style="1" bestFit="1" customWidth="1"/>
    <col min="3583" max="3828" width="9.1796875" style="1" customWidth="1"/>
    <col min="3829" max="3829" width="37.453125" style="1" customWidth="1"/>
    <col min="3830" max="3830" width="11.453125" style="1" customWidth="1"/>
    <col min="3831" max="3831" width="10.453125" style="1" customWidth="1"/>
    <col min="3832" max="3832" width="10.81640625" style="1" customWidth="1"/>
    <col min="3833" max="3833" width="13.453125" style="1" customWidth="1"/>
    <col min="3834" max="3834" width="11.1796875" style="1" customWidth="1"/>
    <col min="3835" max="3835" width="11.453125" style="1"/>
    <col min="3836" max="3836" width="9.1796875" style="1" customWidth="1"/>
    <col min="3837" max="3837" width="12.453125" style="1" bestFit="1" customWidth="1"/>
    <col min="3838" max="3838" width="12.1796875" style="1" bestFit="1" customWidth="1"/>
    <col min="3839" max="4084" width="9.1796875" style="1" customWidth="1"/>
    <col min="4085" max="4085" width="37.453125" style="1" customWidth="1"/>
    <col min="4086" max="4086" width="11.453125" style="1" customWidth="1"/>
    <col min="4087" max="4087" width="10.453125" style="1" customWidth="1"/>
    <col min="4088" max="4088" width="10.81640625" style="1" customWidth="1"/>
    <col min="4089" max="4089" width="13.453125" style="1" customWidth="1"/>
    <col min="4090" max="4090" width="11.1796875" style="1" customWidth="1"/>
    <col min="4091" max="4091" width="11.453125" style="1"/>
    <col min="4092" max="4092" width="9.1796875" style="1" customWidth="1"/>
    <col min="4093" max="4093" width="12.453125" style="1" bestFit="1" customWidth="1"/>
    <col min="4094" max="4094" width="12.1796875" style="1" bestFit="1" customWidth="1"/>
    <col min="4095" max="4340" width="9.1796875" style="1" customWidth="1"/>
    <col min="4341" max="4341" width="37.453125" style="1" customWidth="1"/>
    <col min="4342" max="4342" width="11.453125" style="1" customWidth="1"/>
    <col min="4343" max="4343" width="10.453125" style="1" customWidth="1"/>
    <col min="4344" max="4344" width="10.81640625" style="1" customWidth="1"/>
    <col min="4345" max="4345" width="13.453125" style="1" customWidth="1"/>
    <col min="4346" max="4346" width="11.1796875" style="1" customWidth="1"/>
    <col min="4347" max="4347" width="11.453125" style="1"/>
    <col min="4348" max="4348" width="9.1796875" style="1" customWidth="1"/>
    <col min="4349" max="4349" width="12.453125" style="1" bestFit="1" customWidth="1"/>
    <col min="4350" max="4350" width="12.1796875" style="1" bestFit="1" customWidth="1"/>
    <col min="4351" max="4596" width="9.1796875" style="1" customWidth="1"/>
    <col min="4597" max="4597" width="37.453125" style="1" customWidth="1"/>
    <col min="4598" max="4598" width="11.453125" style="1" customWidth="1"/>
    <col min="4599" max="4599" width="10.453125" style="1" customWidth="1"/>
    <col min="4600" max="4600" width="10.81640625" style="1" customWidth="1"/>
    <col min="4601" max="4601" width="13.453125" style="1" customWidth="1"/>
    <col min="4602" max="4602" width="11.1796875" style="1" customWidth="1"/>
    <col min="4603" max="4603" width="11.453125" style="1"/>
    <col min="4604" max="4604" width="9.1796875" style="1" customWidth="1"/>
    <col min="4605" max="4605" width="12.453125" style="1" bestFit="1" customWidth="1"/>
    <col min="4606" max="4606" width="12.1796875" style="1" bestFit="1" customWidth="1"/>
    <col min="4607" max="4852" width="9.1796875" style="1" customWidth="1"/>
    <col min="4853" max="4853" width="37.453125" style="1" customWidth="1"/>
    <col min="4854" max="4854" width="11.453125" style="1" customWidth="1"/>
    <col min="4855" max="4855" width="10.453125" style="1" customWidth="1"/>
    <col min="4856" max="4856" width="10.81640625" style="1" customWidth="1"/>
    <col min="4857" max="4857" width="13.453125" style="1" customWidth="1"/>
    <col min="4858" max="4858" width="11.1796875" style="1" customWidth="1"/>
    <col min="4859" max="4859" width="11.453125" style="1"/>
    <col min="4860" max="4860" width="9.1796875" style="1" customWidth="1"/>
    <col min="4861" max="4861" width="12.453125" style="1" bestFit="1" customWidth="1"/>
    <col min="4862" max="4862" width="12.1796875" style="1" bestFit="1" customWidth="1"/>
    <col min="4863" max="5108" width="9.1796875" style="1" customWidth="1"/>
    <col min="5109" max="5109" width="37.453125" style="1" customWidth="1"/>
    <col min="5110" max="5110" width="11.453125" style="1" customWidth="1"/>
    <col min="5111" max="5111" width="10.453125" style="1" customWidth="1"/>
    <col min="5112" max="5112" width="10.81640625" style="1" customWidth="1"/>
    <col min="5113" max="5113" width="13.453125" style="1" customWidth="1"/>
    <col min="5114" max="5114" width="11.1796875" style="1" customWidth="1"/>
    <col min="5115" max="5115" width="11.453125" style="1"/>
    <col min="5116" max="5116" width="9.1796875" style="1" customWidth="1"/>
    <col min="5117" max="5117" width="12.453125" style="1" bestFit="1" customWidth="1"/>
    <col min="5118" max="5118" width="12.1796875" style="1" bestFit="1" customWidth="1"/>
    <col min="5119" max="5364" width="9.1796875" style="1" customWidth="1"/>
    <col min="5365" max="5365" width="37.453125" style="1" customWidth="1"/>
    <col min="5366" max="5366" width="11.453125" style="1" customWidth="1"/>
    <col min="5367" max="5367" width="10.453125" style="1" customWidth="1"/>
    <col min="5368" max="5368" width="10.81640625" style="1" customWidth="1"/>
    <col min="5369" max="5369" width="13.453125" style="1" customWidth="1"/>
    <col min="5370" max="5370" width="11.1796875" style="1" customWidth="1"/>
    <col min="5371" max="5371" width="11.453125" style="1"/>
    <col min="5372" max="5372" width="9.1796875" style="1" customWidth="1"/>
    <col min="5373" max="5373" width="12.453125" style="1" bestFit="1" customWidth="1"/>
    <col min="5374" max="5374" width="12.1796875" style="1" bestFit="1" customWidth="1"/>
    <col min="5375" max="5620" width="9.1796875" style="1" customWidth="1"/>
    <col min="5621" max="5621" width="37.453125" style="1" customWidth="1"/>
    <col min="5622" max="5622" width="11.453125" style="1" customWidth="1"/>
    <col min="5623" max="5623" width="10.453125" style="1" customWidth="1"/>
    <col min="5624" max="5624" width="10.81640625" style="1" customWidth="1"/>
    <col min="5625" max="5625" width="13.453125" style="1" customWidth="1"/>
    <col min="5626" max="5626" width="11.1796875" style="1" customWidth="1"/>
    <col min="5627" max="5627" width="11.453125" style="1"/>
    <col min="5628" max="5628" width="9.1796875" style="1" customWidth="1"/>
    <col min="5629" max="5629" width="12.453125" style="1" bestFit="1" customWidth="1"/>
    <col min="5630" max="5630" width="12.1796875" style="1" bestFit="1" customWidth="1"/>
    <col min="5631" max="5876" width="9.1796875" style="1" customWidth="1"/>
    <col min="5877" max="5877" width="37.453125" style="1" customWidth="1"/>
    <col min="5878" max="5878" width="11.453125" style="1" customWidth="1"/>
    <col min="5879" max="5879" width="10.453125" style="1" customWidth="1"/>
    <col min="5880" max="5880" width="10.81640625" style="1" customWidth="1"/>
    <col min="5881" max="5881" width="13.453125" style="1" customWidth="1"/>
    <col min="5882" max="5882" width="11.1796875" style="1" customWidth="1"/>
    <col min="5883" max="5883" width="11.453125" style="1"/>
    <col min="5884" max="5884" width="9.1796875" style="1" customWidth="1"/>
    <col min="5885" max="5885" width="12.453125" style="1" bestFit="1" customWidth="1"/>
    <col min="5886" max="5886" width="12.1796875" style="1" bestFit="1" customWidth="1"/>
    <col min="5887" max="6132" width="9.1796875" style="1" customWidth="1"/>
    <col min="6133" max="6133" width="37.453125" style="1" customWidth="1"/>
    <col min="6134" max="6134" width="11.453125" style="1" customWidth="1"/>
    <col min="6135" max="6135" width="10.453125" style="1" customWidth="1"/>
    <col min="6136" max="6136" width="10.81640625" style="1" customWidth="1"/>
    <col min="6137" max="6137" width="13.453125" style="1" customWidth="1"/>
    <col min="6138" max="6138" width="11.1796875" style="1" customWidth="1"/>
    <col min="6139" max="6139" width="11.453125" style="1"/>
    <col min="6140" max="6140" width="9.1796875" style="1" customWidth="1"/>
    <col min="6141" max="6141" width="12.453125" style="1" bestFit="1" customWidth="1"/>
    <col min="6142" max="6142" width="12.1796875" style="1" bestFit="1" customWidth="1"/>
    <col min="6143" max="6388" width="9.1796875" style="1" customWidth="1"/>
    <col min="6389" max="6389" width="37.453125" style="1" customWidth="1"/>
    <col min="6390" max="6390" width="11.453125" style="1" customWidth="1"/>
    <col min="6391" max="6391" width="10.453125" style="1" customWidth="1"/>
    <col min="6392" max="6392" width="10.81640625" style="1" customWidth="1"/>
    <col min="6393" max="6393" width="13.453125" style="1" customWidth="1"/>
    <col min="6394" max="6394" width="11.1796875" style="1" customWidth="1"/>
    <col min="6395" max="6395" width="11.453125" style="1"/>
    <col min="6396" max="6396" width="9.1796875" style="1" customWidth="1"/>
    <col min="6397" max="6397" width="12.453125" style="1" bestFit="1" customWidth="1"/>
    <col min="6398" max="6398" width="12.1796875" style="1" bestFit="1" customWidth="1"/>
    <col min="6399" max="6644" width="9.1796875" style="1" customWidth="1"/>
    <col min="6645" max="6645" width="37.453125" style="1" customWidth="1"/>
    <col min="6646" max="6646" width="11.453125" style="1" customWidth="1"/>
    <col min="6647" max="6647" width="10.453125" style="1" customWidth="1"/>
    <col min="6648" max="6648" width="10.81640625" style="1" customWidth="1"/>
    <col min="6649" max="6649" width="13.453125" style="1" customWidth="1"/>
    <col min="6650" max="6650" width="11.1796875" style="1" customWidth="1"/>
    <col min="6651" max="6651" width="11.453125" style="1"/>
    <col min="6652" max="6652" width="9.1796875" style="1" customWidth="1"/>
    <col min="6653" max="6653" width="12.453125" style="1" bestFit="1" customWidth="1"/>
    <col min="6654" max="6654" width="12.1796875" style="1" bestFit="1" customWidth="1"/>
    <col min="6655" max="6900" width="9.1796875" style="1" customWidth="1"/>
    <col min="6901" max="6901" width="37.453125" style="1" customWidth="1"/>
    <col min="6902" max="6902" width="11.453125" style="1" customWidth="1"/>
    <col min="6903" max="6903" width="10.453125" style="1" customWidth="1"/>
    <col min="6904" max="6904" width="10.81640625" style="1" customWidth="1"/>
    <col min="6905" max="6905" width="13.453125" style="1" customWidth="1"/>
    <col min="6906" max="6906" width="11.1796875" style="1" customWidth="1"/>
    <col min="6907" max="6907" width="11.453125" style="1"/>
    <col min="6908" max="6908" width="9.1796875" style="1" customWidth="1"/>
    <col min="6909" max="6909" width="12.453125" style="1" bestFit="1" customWidth="1"/>
    <col min="6910" max="6910" width="12.1796875" style="1" bestFit="1" customWidth="1"/>
    <col min="6911" max="7156" width="9.1796875" style="1" customWidth="1"/>
    <col min="7157" max="7157" width="37.453125" style="1" customWidth="1"/>
    <col min="7158" max="7158" width="11.453125" style="1" customWidth="1"/>
    <col min="7159" max="7159" width="10.453125" style="1" customWidth="1"/>
    <col min="7160" max="7160" width="10.81640625" style="1" customWidth="1"/>
    <col min="7161" max="7161" width="13.453125" style="1" customWidth="1"/>
    <col min="7162" max="7162" width="11.1796875" style="1" customWidth="1"/>
    <col min="7163" max="7163" width="11.453125" style="1"/>
    <col min="7164" max="7164" width="9.1796875" style="1" customWidth="1"/>
    <col min="7165" max="7165" width="12.453125" style="1" bestFit="1" customWidth="1"/>
    <col min="7166" max="7166" width="12.1796875" style="1" bestFit="1" customWidth="1"/>
    <col min="7167" max="7412" width="9.1796875" style="1" customWidth="1"/>
    <col min="7413" max="7413" width="37.453125" style="1" customWidth="1"/>
    <col min="7414" max="7414" width="11.453125" style="1" customWidth="1"/>
    <col min="7415" max="7415" width="10.453125" style="1" customWidth="1"/>
    <col min="7416" max="7416" width="10.81640625" style="1" customWidth="1"/>
    <col min="7417" max="7417" width="13.453125" style="1" customWidth="1"/>
    <col min="7418" max="7418" width="11.1796875" style="1" customWidth="1"/>
    <col min="7419" max="7419" width="11.453125" style="1"/>
    <col min="7420" max="7420" width="9.1796875" style="1" customWidth="1"/>
    <col min="7421" max="7421" width="12.453125" style="1" bestFit="1" customWidth="1"/>
    <col min="7422" max="7422" width="12.1796875" style="1" bestFit="1" customWidth="1"/>
    <col min="7423" max="7668" width="9.1796875" style="1" customWidth="1"/>
    <col min="7669" max="7669" width="37.453125" style="1" customWidth="1"/>
    <col min="7670" max="7670" width="11.453125" style="1" customWidth="1"/>
    <col min="7671" max="7671" width="10.453125" style="1" customWidth="1"/>
    <col min="7672" max="7672" width="10.81640625" style="1" customWidth="1"/>
    <col min="7673" max="7673" width="13.453125" style="1" customWidth="1"/>
    <col min="7674" max="7674" width="11.1796875" style="1" customWidth="1"/>
    <col min="7675" max="7675" width="11.453125" style="1"/>
    <col min="7676" max="7676" width="9.1796875" style="1" customWidth="1"/>
    <col min="7677" max="7677" width="12.453125" style="1" bestFit="1" customWidth="1"/>
    <col min="7678" max="7678" width="12.1796875" style="1" bestFit="1" customWidth="1"/>
    <col min="7679" max="7924" width="9.1796875" style="1" customWidth="1"/>
    <col min="7925" max="7925" width="37.453125" style="1" customWidth="1"/>
    <col min="7926" max="7926" width="11.453125" style="1" customWidth="1"/>
    <col min="7927" max="7927" width="10.453125" style="1" customWidth="1"/>
    <col min="7928" max="7928" width="10.81640625" style="1" customWidth="1"/>
    <col min="7929" max="7929" width="13.453125" style="1" customWidth="1"/>
    <col min="7930" max="7930" width="11.1796875" style="1" customWidth="1"/>
    <col min="7931" max="7931" width="11.453125" style="1"/>
    <col min="7932" max="7932" width="9.1796875" style="1" customWidth="1"/>
    <col min="7933" max="7933" width="12.453125" style="1" bestFit="1" customWidth="1"/>
    <col min="7934" max="7934" width="12.1796875" style="1" bestFit="1" customWidth="1"/>
    <col min="7935" max="8180" width="9.1796875" style="1" customWidth="1"/>
    <col min="8181" max="8181" width="37.453125" style="1" customWidth="1"/>
    <col min="8182" max="8182" width="11.453125" style="1" customWidth="1"/>
    <col min="8183" max="8183" width="10.453125" style="1" customWidth="1"/>
    <col min="8184" max="8184" width="10.81640625" style="1" customWidth="1"/>
    <col min="8185" max="8185" width="13.453125" style="1" customWidth="1"/>
    <col min="8186" max="8186" width="11.1796875" style="1" customWidth="1"/>
    <col min="8187" max="8187" width="11.453125" style="1"/>
    <col min="8188" max="8188" width="9.1796875" style="1" customWidth="1"/>
    <col min="8189" max="8189" width="12.453125" style="1" bestFit="1" customWidth="1"/>
    <col min="8190" max="8190" width="12.1796875" style="1" bestFit="1" customWidth="1"/>
    <col min="8191" max="8436" width="9.1796875" style="1" customWidth="1"/>
    <col min="8437" max="8437" width="37.453125" style="1" customWidth="1"/>
    <col min="8438" max="8438" width="11.453125" style="1" customWidth="1"/>
    <col min="8439" max="8439" width="10.453125" style="1" customWidth="1"/>
    <col min="8440" max="8440" width="10.81640625" style="1" customWidth="1"/>
    <col min="8441" max="8441" width="13.453125" style="1" customWidth="1"/>
    <col min="8442" max="8442" width="11.1796875" style="1" customWidth="1"/>
    <col min="8443" max="8443" width="11.453125" style="1"/>
    <col min="8444" max="8444" width="9.1796875" style="1" customWidth="1"/>
    <col min="8445" max="8445" width="12.453125" style="1" bestFit="1" customWidth="1"/>
    <col min="8446" max="8446" width="12.1796875" style="1" bestFit="1" customWidth="1"/>
    <col min="8447" max="8692" width="9.1796875" style="1" customWidth="1"/>
    <col min="8693" max="8693" width="37.453125" style="1" customWidth="1"/>
    <col min="8694" max="8694" width="11.453125" style="1" customWidth="1"/>
    <col min="8695" max="8695" width="10.453125" style="1" customWidth="1"/>
    <col min="8696" max="8696" width="10.81640625" style="1" customWidth="1"/>
    <col min="8697" max="8697" width="13.453125" style="1" customWidth="1"/>
    <col min="8698" max="8698" width="11.1796875" style="1" customWidth="1"/>
    <col min="8699" max="8699" width="11.453125" style="1"/>
    <col min="8700" max="8700" width="9.1796875" style="1" customWidth="1"/>
    <col min="8701" max="8701" width="12.453125" style="1" bestFit="1" customWidth="1"/>
    <col min="8702" max="8702" width="12.1796875" style="1" bestFit="1" customWidth="1"/>
    <col min="8703" max="8948" width="9.1796875" style="1" customWidth="1"/>
    <col min="8949" max="8949" width="37.453125" style="1" customWidth="1"/>
    <col min="8950" max="8950" width="11.453125" style="1" customWidth="1"/>
    <col min="8951" max="8951" width="10.453125" style="1" customWidth="1"/>
    <col min="8952" max="8952" width="10.81640625" style="1" customWidth="1"/>
    <col min="8953" max="8953" width="13.453125" style="1" customWidth="1"/>
    <col min="8954" max="8954" width="11.1796875" style="1" customWidth="1"/>
    <col min="8955" max="8955" width="11.453125" style="1"/>
    <col min="8956" max="8956" width="9.1796875" style="1" customWidth="1"/>
    <col min="8957" max="8957" width="12.453125" style="1" bestFit="1" customWidth="1"/>
    <col min="8958" max="8958" width="12.1796875" style="1" bestFit="1" customWidth="1"/>
    <col min="8959" max="9204" width="9.1796875" style="1" customWidth="1"/>
    <col min="9205" max="9205" width="37.453125" style="1" customWidth="1"/>
    <col min="9206" max="9206" width="11.453125" style="1" customWidth="1"/>
    <col min="9207" max="9207" width="10.453125" style="1" customWidth="1"/>
    <col min="9208" max="9208" width="10.81640625" style="1" customWidth="1"/>
    <col min="9209" max="9209" width="13.453125" style="1" customWidth="1"/>
    <col min="9210" max="9210" width="11.1796875" style="1" customWidth="1"/>
    <col min="9211" max="9211" width="11.453125" style="1"/>
    <col min="9212" max="9212" width="9.1796875" style="1" customWidth="1"/>
    <col min="9213" max="9213" width="12.453125" style="1" bestFit="1" customWidth="1"/>
    <col min="9214" max="9214" width="12.1796875" style="1" bestFit="1" customWidth="1"/>
    <col min="9215" max="9460" width="9.1796875" style="1" customWidth="1"/>
    <col min="9461" max="9461" width="37.453125" style="1" customWidth="1"/>
    <col min="9462" max="9462" width="11.453125" style="1" customWidth="1"/>
    <col min="9463" max="9463" width="10.453125" style="1" customWidth="1"/>
    <col min="9464" max="9464" width="10.81640625" style="1" customWidth="1"/>
    <col min="9465" max="9465" width="13.453125" style="1" customWidth="1"/>
    <col min="9466" max="9466" width="11.1796875" style="1" customWidth="1"/>
    <col min="9467" max="9467" width="11.453125" style="1"/>
    <col min="9468" max="9468" width="9.1796875" style="1" customWidth="1"/>
    <col min="9469" max="9469" width="12.453125" style="1" bestFit="1" customWidth="1"/>
    <col min="9470" max="9470" width="12.1796875" style="1" bestFit="1" customWidth="1"/>
    <col min="9471" max="9716" width="9.1796875" style="1" customWidth="1"/>
    <col min="9717" max="9717" width="37.453125" style="1" customWidth="1"/>
    <col min="9718" max="9718" width="11.453125" style="1" customWidth="1"/>
    <col min="9719" max="9719" width="10.453125" style="1" customWidth="1"/>
    <col min="9720" max="9720" width="10.81640625" style="1" customWidth="1"/>
    <col min="9721" max="9721" width="13.453125" style="1" customWidth="1"/>
    <col min="9722" max="9722" width="11.1796875" style="1" customWidth="1"/>
    <col min="9723" max="9723" width="11.453125" style="1"/>
    <col min="9724" max="9724" width="9.1796875" style="1" customWidth="1"/>
    <col min="9725" max="9725" width="12.453125" style="1" bestFit="1" customWidth="1"/>
    <col min="9726" max="9726" width="12.1796875" style="1" bestFit="1" customWidth="1"/>
    <col min="9727" max="9972" width="9.1796875" style="1" customWidth="1"/>
    <col min="9973" max="9973" width="37.453125" style="1" customWidth="1"/>
    <col min="9974" max="9974" width="11.453125" style="1" customWidth="1"/>
    <col min="9975" max="9975" width="10.453125" style="1" customWidth="1"/>
    <col min="9976" max="9976" width="10.81640625" style="1" customWidth="1"/>
    <col min="9977" max="9977" width="13.453125" style="1" customWidth="1"/>
    <col min="9978" max="9978" width="11.1796875" style="1" customWidth="1"/>
    <col min="9979" max="9979" width="11.453125" style="1"/>
    <col min="9980" max="9980" width="9.1796875" style="1" customWidth="1"/>
    <col min="9981" max="9981" width="12.453125" style="1" bestFit="1" customWidth="1"/>
    <col min="9982" max="9982" width="12.1796875" style="1" bestFit="1" customWidth="1"/>
    <col min="9983" max="10228" width="9.1796875" style="1" customWidth="1"/>
    <col min="10229" max="10229" width="37.453125" style="1" customWidth="1"/>
    <col min="10230" max="10230" width="11.453125" style="1" customWidth="1"/>
    <col min="10231" max="10231" width="10.453125" style="1" customWidth="1"/>
    <col min="10232" max="10232" width="10.81640625" style="1" customWidth="1"/>
    <col min="10233" max="10233" width="13.453125" style="1" customWidth="1"/>
    <col min="10234" max="10234" width="11.1796875" style="1" customWidth="1"/>
    <col min="10235" max="10235" width="11.453125" style="1"/>
    <col min="10236" max="10236" width="9.1796875" style="1" customWidth="1"/>
    <col min="10237" max="10237" width="12.453125" style="1" bestFit="1" customWidth="1"/>
    <col min="10238" max="10238" width="12.1796875" style="1" bestFit="1" customWidth="1"/>
    <col min="10239" max="10484" width="9.1796875" style="1" customWidth="1"/>
    <col min="10485" max="10485" width="37.453125" style="1" customWidth="1"/>
    <col min="10486" max="10486" width="11.453125" style="1" customWidth="1"/>
    <col min="10487" max="10487" width="10.453125" style="1" customWidth="1"/>
    <col min="10488" max="10488" width="10.81640625" style="1" customWidth="1"/>
    <col min="10489" max="10489" width="13.453125" style="1" customWidth="1"/>
    <col min="10490" max="10490" width="11.1796875" style="1" customWidth="1"/>
    <col min="10491" max="10491" width="11.453125" style="1"/>
    <col min="10492" max="10492" width="9.1796875" style="1" customWidth="1"/>
    <col min="10493" max="10493" width="12.453125" style="1" bestFit="1" customWidth="1"/>
    <col min="10494" max="10494" width="12.1796875" style="1" bestFit="1" customWidth="1"/>
    <col min="10495" max="10740" width="9.1796875" style="1" customWidth="1"/>
    <col min="10741" max="10741" width="37.453125" style="1" customWidth="1"/>
    <col min="10742" max="10742" width="11.453125" style="1" customWidth="1"/>
    <col min="10743" max="10743" width="10.453125" style="1" customWidth="1"/>
    <col min="10744" max="10744" width="10.81640625" style="1" customWidth="1"/>
    <col min="10745" max="10745" width="13.453125" style="1" customWidth="1"/>
    <col min="10746" max="10746" width="11.1796875" style="1" customWidth="1"/>
    <col min="10747" max="10747" width="11.453125" style="1"/>
    <col min="10748" max="10748" width="9.1796875" style="1" customWidth="1"/>
    <col min="10749" max="10749" width="12.453125" style="1" bestFit="1" customWidth="1"/>
    <col min="10750" max="10750" width="12.1796875" style="1" bestFit="1" customWidth="1"/>
    <col min="10751" max="10996" width="9.1796875" style="1" customWidth="1"/>
    <col min="10997" max="10997" width="37.453125" style="1" customWidth="1"/>
    <col min="10998" max="10998" width="11.453125" style="1" customWidth="1"/>
    <col min="10999" max="10999" width="10.453125" style="1" customWidth="1"/>
    <col min="11000" max="11000" width="10.81640625" style="1" customWidth="1"/>
    <col min="11001" max="11001" width="13.453125" style="1" customWidth="1"/>
    <col min="11002" max="11002" width="11.1796875" style="1" customWidth="1"/>
    <col min="11003" max="11003" width="11.453125" style="1"/>
    <col min="11004" max="11004" width="9.1796875" style="1" customWidth="1"/>
    <col min="11005" max="11005" width="12.453125" style="1" bestFit="1" customWidth="1"/>
    <col min="11006" max="11006" width="12.1796875" style="1" bestFit="1" customWidth="1"/>
    <col min="11007" max="11252" width="9.1796875" style="1" customWidth="1"/>
    <col min="11253" max="11253" width="37.453125" style="1" customWidth="1"/>
    <col min="11254" max="11254" width="11.453125" style="1" customWidth="1"/>
    <col min="11255" max="11255" width="10.453125" style="1" customWidth="1"/>
    <col min="11256" max="11256" width="10.81640625" style="1" customWidth="1"/>
    <col min="11257" max="11257" width="13.453125" style="1" customWidth="1"/>
    <col min="11258" max="11258" width="11.1796875" style="1" customWidth="1"/>
    <col min="11259" max="11259" width="11.453125" style="1"/>
    <col min="11260" max="11260" width="9.1796875" style="1" customWidth="1"/>
    <col min="11261" max="11261" width="12.453125" style="1" bestFit="1" customWidth="1"/>
    <col min="11262" max="11262" width="12.1796875" style="1" bestFit="1" customWidth="1"/>
    <col min="11263" max="11508" width="9.1796875" style="1" customWidth="1"/>
    <col min="11509" max="11509" width="37.453125" style="1" customWidth="1"/>
    <col min="11510" max="11510" width="11.453125" style="1" customWidth="1"/>
    <col min="11511" max="11511" width="10.453125" style="1" customWidth="1"/>
    <col min="11512" max="11512" width="10.81640625" style="1" customWidth="1"/>
    <col min="11513" max="11513" width="13.453125" style="1" customWidth="1"/>
    <col min="11514" max="11514" width="11.1796875" style="1" customWidth="1"/>
    <col min="11515" max="11515" width="11.453125" style="1"/>
    <col min="11516" max="11516" width="9.1796875" style="1" customWidth="1"/>
    <col min="11517" max="11517" width="12.453125" style="1" bestFit="1" customWidth="1"/>
    <col min="11518" max="11518" width="12.1796875" style="1" bestFit="1" customWidth="1"/>
    <col min="11519" max="11764" width="9.1796875" style="1" customWidth="1"/>
    <col min="11765" max="11765" width="37.453125" style="1" customWidth="1"/>
    <col min="11766" max="11766" width="11.453125" style="1" customWidth="1"/>
    <col min="11767" max="11767" width="10.453125" style="1" customWidth="1"/>
    <col min="11768" max="11768" width="10.81640625" style="1" customWidth="1"/>
    <col min="11769" max="11769" width="13.453125" style="1" customWidth="1"/>
    <col min="11770" max="11770" width="11.1796875" style="1" customWidth="1"/>
    <col min="11771" max="11771" width="11.453125" style="1"/>
    <col min="11772" max="11772" width="9.1796875" style="1" customWidth="1"/>
    <col min="11773" max="11773" width="12.453125" style="1" bestFit="1" customWidth="1"/>
    <col min="11774" max="11774" width="12.1796875" style="1" bestFit="1" customWidth="1"/>
    <col min="11775" max="12020" width="9.1796875" style="1" customWidth="1"/>
    <col min="12021" max="12021" width="37.453125" style="1" customWidth="1"/>
    <col min="12022" max="12022" width="11.453125" style="1" customWidth="1"/>
    <col min="12023" max="12023" width="10.453125" style="1" customWidth="1"/>
    <col min="12024" max="12024" width="10.81640625" style="1" customWidth="1"/>
    <col min="12025" max="12025" width="13.453125" style="1" customWidth="1"/>
    <col min="12026" max="12026" width="11.1796875" style="1" customWidth="1"/>
    <col min="12027" max="12027" width="11.453125" style="1"/>
    <col min="12028" max="12028" width="9.1796875" style="1" customWidth="1"/>
    <col min="12029" max="12029" width="12.453125" style="1" bestFit="1" customWidth="1"/>
    <col min="12030" max="12030" width="12.1796875" style="1" bestFit="1" customWidth="1"/>
    <col min="12031" max="12276" width="9.1796875" style="1" customWidth="1"/>
    <col min="12277" max="12277" width="37.453125" style="1" customWidth="1"/>
    <col min="12278" max="12278" width="11.453125" style="1" customWidth="1"/>
    <col min="12279" max="12279" width="10.453125" style="1" customWidth="1"/>
    <col min="12280" max="12280" width="10.81640625" style="1" customWidth="1"/>
    <col min="12281" max="12281" width="13.453125" style="1" customWidth="1"/>
    <col min="12282" max="12282" width="11.1796875" style="1" customWidth="1"/>
    <col min="12283" max="12283" width="11.453125" style="1"/>
    <col min="12284" max="12284" width="9.1796875" style="1" customWidth="1"/>
    <col min="12285" max="12285" width="12.453125" style="1" bestFit="1" customWidth="1"/>
    <col min="12286" max="12286" width="12.1796875" style="1" bestFit="1" customWidth="1"/>
    <col min="12287" max="12532" width="9.1796875" style="1" customWidth="1"/>
    <col min="12533" max="12533" width="37.453125" style="1" customWidth="1"/>
    <col min="12534" max="12534" width="11.453125" style="1" customWidth="1"/>
    <col min="12535" max="12535" width="10.453125" style="1" customWidth="1"/>
    <col min="12536" max="12536" width="10.81640625" style="1" customWidth="1"/>
    <col min="12537" max="12537" width="13.453125" style="1" customWidth="1"/>
    <col min="12538" max="12538" width="11.1796875" style="1" customWidth="1"/>
    <col min="12539" max="12539" width="11.453125" style="1"/>
    <col min="12540" max="12540" width="9.1796875" style="1" customWidth="1"/>
    <col min="12541" max="12541" width="12.453125" style="1" bestFit="1" customWidth="1"/>
    <col min="12542" max="12542" width="12.1796875" style="1" bestFit="1" customWidth="1"/>
    <col min="12543" max="12788" width="9.1796875" style="1" customWidth="1"/>
    <col min="12789" max="12789" width="37.453125" style="1" customWidth="1"/>
    <col min="12790" max="12790" width="11.453125" style="1" customWidth="1"/>
    <col min="12791" max="12791" width="10.453125" style="1" customWidth="1"/>
    <col min="12792" max="12792" width="10.81640625" style="1" customWidth="1"/>
    <col min="12793" max="12793" width="13.453125" style="1" customWidth="1"/>
    <col min="12794" max="12794" width="11.1796875" style="1" customWidth="1"/>
    <col min="12795" max="12795" width="11.453125" style="1"/>
    <col min="12796" max="12796" width="9.1796875" style="1" customWidth="1"/>
    <col min="12797" max="12797" width="12.453125" style="1" bestFit="1" customWidth="1"/>
    <col min="12798" max="12798" width="12.1796875" style="1" bestFit="1" customWidth="1"/>
    <col min="12799" max="13044" width="9.1796875" style="1" customWidth="1"/>
    <col min="13045" max="13045" width="37.453125" style="1" customWidth="1"/>
    <col min="13046" max="13046" width="11.453125" style="1" customWidth="1"/>
    <col min="13047" max="13047" width="10.453125" style="1" customWidth="1"/>
    <col min="13048" max="13048" width="10.81640625" style="1" customWidth="1"/>
    <col min="13049" max="13049" width="13.453125" style="1" customWidth="1"/>
    <col min="13050" max="13050" width="11.1796875" style="1" customWidth="1"/>
    <col min="13051" max="13051" width="11.453125" style="1"/>
    <col min="13052" max="13052" width="9.1796875" style="1" customWidth="1"/>
    <col min="13053" max="13053" width="12.453125" style="1" bestFit="1" customWidth="1"/>
    <col min="13054" max="13054" width="12.1796875" style="1" bestFit="1" customWidth="1"/>
    <col min="13055" max="13300" width="9.1796875" style="1" customWidth="1"/>
    <col min="13301" max="13301" width="37.453125" style="1" customWidth="1"/>
    <col min="13302" max="13302" width="11.453125" style="1" customWidth="1"/>
    <col min="13303" max="13303" width="10.453125" style="1" customWidth="1"/>
    <col min="13304" max="13304" width="10.81640625" style="1" customWidth="1"/>
    <col min="13305" max="13305" width="13.453125" style="1" customWidth="1"/>
    <col min="13306" max="13306" width="11.1796875" style="1" customWidth="1"/>
    <col min="13307" max="13307" width="11.453125" style="1"/>
    <col min="13308" max="13308" width="9.1796875" style="1" customWidth="1"/>
    <col min="13309" max="13309" width="12.453125" style="1" bestFit="1" customWidth="1"/>
    <col min="13310" max="13310" width="12.1796875" style="1" bestFit="1" customWidth="1"/>
    <col min="13311" max="13556" width="9.1796875" style="1" customWidth="1"/>
    <col min="13557" max="13557" width="37.453125" style="1" customWidth="1"/>
    <col min="13558" max="13558" width="11.453125" style="1" customWidth="1"/>
    <col min="13559" max="13559" width="10.453125" style="1" customWidth="1"/>
    <col min="13560" max="13560" width="10.81640625" style="1" customWidth="1"/>
    <col min="13561" max="13561" width="13.453125" style="1" customWidth="1"/>
    <col min="13562" max="13562" width="11.1796875" style="1" customWidth="1"/>
    <col min="13563" max="13563" width="11.453125" style="1"/>
    <col min="13564" max="13564" width="9.1796875" style="1" customWidth="1"/>
    <col min="13565" max="13565" width="12.453125" style="1" bestFit="1" customWidth="1"/>
    <col min="13566" max="13566" width="12.1796875" style="1" bestFit="1" customWidth="1"/>
    <col min="13567" max="13812" width="9.1796875" style="1" customWidth="1"/>
    <col min="13813" max="13813" width="37.453125" style="1" customWidth="1"/>
    <col min="13814" max="13814" width="11.453125" style="1" customWidth="1"/>
    <col min="13815" max="13815" width="10.453125" style="1" customWidth="1"/>
    <col min="13816" max="13816" width="10.81640625" style="1" customWidth="1"/>
    <col min="13817" max="13817" width="13.453125" style="1" customWidth="1"/>
    <col min="13818" max="13818" width="11.1796875" style="1" customWidth="1"/>
    <col min="13819" max="13819" width="11.453125" style="1"/>
    <col min="13820" max="13820" width="9.1796875" style="1" customWidth="1"/>
    <col min="13821" max="13821" width="12.453125" style="1" bestFit="1" customWidth="1"/>
    <col min="13822" max="13822" width="12.1796875" style="1" bestFit="1" customWidth="1"/>
    <col min="13823" max="14068" width="9.1796875" style="1" customWidth="1"/>
    <col min="14069" max="14069" width="37.453125" style="1" customWidth="1"/>
    <col min="14070" max="14070" width="11.453125" style="1" customWidth="1"/>
    <col min="14071" max="14071" width="10.453125" style="1" customWidth="1"/>
    <col min="14072" max="14072" width="10.81640625" style="1" customWidth="1"/>
    <col min="14073" max="14073" width="13.453125" style="1" customWidth="1"/>
    <col min="14074" max="14074" width="11.1796875" style="1" customWidth="1"/>
    <col min="14075" max="14075" width="11.453125" style="1"/>
    <col min="14076" max="14076" width="9.1796875" style="1" customWidth="1"/>
    <col min="14077" max="14077" width="12.453125" style="1" bestFit="1" customWidth="1"/>
    <col min="14078" max="14078" width="12.1796875" style="1" bestFit="1" customWidth="1"/>
    <col min="14079" max="14324" width="9.1796875" style="1" customWidth="1"/>
    <col min="14325" max="14325" width="37.453125" style="1" customWidth="1"/>
    <col min="14326" max="14326" width="11.453125" style="1" customWidth="1"/>
    <col min="14327" max="14327" width="10.453125" style="1" customWidth="1"/>
    <col min="14328" max="14328" width="10.81640625" style="1" customWidth="1"/>
    <col min="14329" max="14329" width="13.453125" style="1" customWidth="1"/>
    <col min="14330" max="14330" width="11.1796875" style="1" customWidth="1"/>
    <col min="14331" max="14331" width="11.453125" style="1"/>
    <col min="14332" max="14332" width="9.1796875" style="1" customWidth="1"/>
    <col min="14333" max="14333" width="12.453125" style="1" bestFit="1" customWidth="1"/>
    <col min="14334" max="14334" width="12.1796875" style="1" bestFit="1" customWidth="1"/>
    <col min="14335" max="14580" width="9.1796875" style="1" customWidth="1"/>
    <col min="14581" max="14581" width="37.453125" style="1" customWidth="1"/>
    <col min="14582" max="14582" width="11.453125" style="1" customWidth="1"/>
    <col min="14583" max="14583" width="10.453125" style="1" customWidth="1"/>
    <col min="14584" max="14584" width="10.81640625" style="1" customWidth="1"/>
    <col min="14585" max="14585" width="13.453125" style="1" customWidth="1"/>
    <col min="14586" max="14586" width="11.1796875" style="1" customWidth="1"/>
    <col min="14587" max="14587" width="11.453125" style="1"/>
    <col min="14588" max="14588" width="9.1796875" style="1" customWidth="1"/>
    <col min="14589" max="14589" width="12.453125" style="1" bestFit="1" customWidth="1"/>
    <col min="14590" max="14590" width="12.1796875" style="1" bestFit="1" customWidth="1"/>
    <col min="14591" max="14836" width="9.1796875" style="1" customWidth="1"/>
    <col min="14837" max="14837" width="37.453125" style="1" customWidth="1"/>
    <col min="14838" max="14838" width="11.453125" style="1" customWidth="1"/>
    <col min="14839" max="14839" width="10.453125" style="1" customWidth="1"/>
    <col min="14840" max="14840" width="10.81640625" style="1" customWidth="1"/>
    <col min="14841" max="14841" width="13.453125" style="1" customWidth="1"/>
    <col min="14842" max="14842" width="11.1796875" style="1" customWidth="1"/>
    <col min="14843" max="14843" width="11.453125" style="1"/>
    <col min="14844" max="14844" width="9.1796875" style="1" customWidth="1"/>
    <col min="14845" max="14845" width="12.453125" style="1" bestFit="1" customWidth="1"/>
    <col min="14846" max="14846" width="12.1796875" style="1" bestFit="1" customWidth="1"/>
    <col min="14847" max="15092" width="9.1796875" style="1" customWidth="1"/>
    <col min="15093" max="15093" width="37.453125" style="1" customWidth="1"/>
    <col min="15094" max="15094" width="11.453125" style="1" customWidth="1"/>
    <col min="15095" max="15095" width="10.453125" style="1" customWidth="1"/>
    <col min="15096" max="15096" width="10.81640625" style="1" customWidth="1"/>
    <col min="15097" max="15097" width="13.453125" style="1" customWidth="1"/>
    <col min="15098" max="15098" width="11.1796875" style="1" customWidth="1"/>
    <col min="15099" max="15099" width="11.453125" style="1"/>
    <col min="15100" max="15100" width="9.1796875" style="1" customWidth="1"/>
    <col min="15101" max="15101" width="12.453125" style="1" bestFit="1" customWidth="1"/>
    <col min="15102" max="15102" width="12.1796875" style="1" bestFit="1" customWidth="1"/>
    <col min="15103" max="15348" width="9.1796875" style="1" customWidth="1"/>
    <col min="15349" max="15349" width="37.453125" style="1" customWidth="1"/>
    <col min="15350" max="15350" width="11.453125" style="1" customWidth="1"/>
    <col min="15351" max="15351" width="10.453125" style="1" customWidth="1"/>
    <col min="15352" max="15352" width="10.81640625" style="1" customWidth="1"/>
    <col min="15353" max="15353" width="13.453125" style="1" customWidth="1"/>
    <col min="15354" max="15354" width="11.1796875" style="1" customWidth="1"/>
    <col min="15355" max="15355" width="11.453125" style="1"/>
    <col min="15356" max="15356" width="9.1796875" style="1" customWidth="1"/>
    <col min="15357" max="15357" width="12.453125" style="1" bestFit="1" customWidth="1"/>
    <col min="15358" max="15358" width="12.1796875" style="1" bestFit="1" customWidth="1"/>
    <col min="15359" max="15604" width="9.1796875" style="1" customWidth="1"/>
    <col min="15605" max="15605" width="37.453125" style="1" customWidth="1"/>
    <col min="15606" max="15606" width="11.453125" style="1" customWidth="1"/>
    <col min="15607" max="15607" width="10.453125" style="1" customWidth="1"/>
    <col min="15608" max="15608" width="10.81640625" style="1" customWidth="1"/>
    <col min="15609" max="15609" width="13.453125" style="1" customWidth="1"/>
    <col min="15610" max="15610" width="11.1796875" style="1" customWidth="1"/>
    <col min="15611" max="15611" width="11.453125" style="1"/>
    <col min="15612" max="15612" width="9.1796875" style="1" customWidth="1"/>
    <col min="15613" max="15613" width="12.453125" style="1" bestFit="1" customWidth="1"/>
    <col min="15614" max="15614" width="12.1796875" style="1" bestFit="1" customWidth="1"/>
    <col min="15615" max="15860" width="9.1796875" style="1" customWidth="1"/>
    <col min="15861" max="15861" width="37.453125" style="1" customWidth="1"/>
    <col min="15862" max="15862" width="11.453125" style="1" customWidth="1"/>
    <col min="15863" max="15863" width="10.453125" style="1" customWidth="1"/>
    <col min="15864" max="15864" width="10.81640625" style="1" customWidth="1"/>
    <col min="15865" max="15865" width="13.453125" style="1" customWidth="1"/>
    <col min="15866" max="15866" width="11.1796875" style="1" customWidth="1"/>
    <col min="15867" max="15867" width="11.453125" style="1"/>
    <col min="15868" max="15868" width="9.1796875" style="1" customWidth="1"/>
    <col min="15869" max="15869" width="12.453125" style="1" bestFit="1" customWidth="1"/>
    <col min="15870" max="15870" width="12.1796875" style="1" bestFit="1" customWidth="1"/>
    <col min="15871" max="16116" width="9.1796875" style="1" customWidth="1"/>
    <col min="16117" max="16117" width="37.453125" style="1" customWidth="1"/>
    <col min="16118" max="16118" width="11.453125" style="1" customWidth="1"/>
    <col min="16119" max="16119" width="10.453125" style="1" customWidth="1"/>
    <col min="16120" max="16120" width="10.81640625" style="1" customWidth="1"/>
    <col min="16121" max="16121" width="13.453125" style="1" customWidth="1"/>
    <col min="16122" max="16122" width="11.1796875" style="1" customWidth="1"/>
    <col min="16123" max="16123" width="11.453125" style="1"/>
    <col min="16124" max="16124" width="9.1796875" style="1" customWidth="1"/>
    <col min="16125" max="16125" width="12.453125" style="1" bestFit="1" customWidth="1"/>
    <col min="16126" max="16126" width="12.1796875" style="1" bestFit="1" customWidth="1"/>
    <col min="16127" max="16384" width="9.1796875" style="1" customWidth="1"/>
  </cols>
  <sheetData>
    <row r="1" spans="1:13" ht="21">
      <c r="A1" s="55" t="s">
        <v>0</v>
      </c>
      <c r="H1"/>
      <c r="I1"/>
      <c r="J1"/>
      <c r="K1" s="1"/>
      <c r="L1" s="1"/>
      <c r="M1" s="1"/>
    </row>
    <row r="2" spans="1:13" ht="21">
      <c r="A2" s="55" t="s">
        <v>48</v>
      </c>
      <c r="G2"/>
      <c r="K2" s="1"/>
      <c r="L2" s="1"/>
      <c r="M2" s="1"/>
    </row>
    <row r="3" spans="1:13" ht="14.5">
      <c r="A3" s="36" t="s">
        <v>1</v>
      </c>
      <c r="B3" s="36" t="s">
        <v>41</v>
      </c>
      <c r="C3" s="37" t="s">
        <v>49</v>
      </c>
      <c r="D3" s="36" t="s">
        <v>48</v>
      </c>
      <c r="E3" s="71" t="s">
        <v>59</v>
      </c>
      <c r="F3" s="76"/>
      <c r="G3" s="79"/>
      <c r="K3" s="1"/>
      <c r="L3" s="1"/>
      <c r="M3" s="1"/>
    </row>
    <row r="4" spans="1:13" ht="14.5">
      <c r="A4" s="4" t="s">
        <v>53</v>
      </c>
      <c r="B4" s="29">
        <f>313200+4200</f>
        <v>317400</v>
      </c>
      <c r="C4" s="42">
        <v>425000</v>
      </c>
      <c r="D4" s="63">
        <v>336800</v>
      </c>
      <c r="E4" s="80" t="s">
        <v>56</v>
      </c>
      <c r="F4" s="77"/>
      <c r="G4" s="40"/>
      <c r="K4" s="1"/>
      <c r="L4" s="1"/>
      <c r="M4" s="1"/>
    </row>
    <row r="5" spans="1:13" ht="16.5">
      <c r="A5" s="4" t="s">
        <v>54</v>
      </c>
      <c r="B5" s="23">
        <f>13500+4000</f>
        <v>17500</v>
      </c>
      <c r="C5" s="42">
        <v>30000</v>
      </c>
      <c r="D5" s="63">
        <v>13000</v>
      </c>
      <c r="E5" s="40" t="s">
        <v>58</v>
      </c>
      <c r="F5" s="77"/>
      <c r="G5" s="40"/>
      <c r="K5" s="1"/>
      <c r="L5" s="1"/>
      <c r="M5" s="1"/>
    </row>
    <row r="6" spans="1:13" ht="16.5">
      <c r="A6" s="4" t="s">
        <v>55</v>
      </c>
      <c r="B6" s="23"/>
      <c r="C6" s="42"/>
      <c r="D6" s="63">
        <v>16500</v>
      </c>
      <c r="E6" s="40" t="s">
        <v>66</v>
      </c>
      <c r="F6" s="77"/>
      <c r="G6" s="40"/>
      <c r="K6" s="1"/>
      <c r="L6" s="1"/>
      <c r="M6" s="1"/>
    </row>
    <row r="7" spans="1:13" ht="14.5">
      <c r="A7" s="4" t="s">
        <v>2</v>
      </c>
      <c r="B7" s="23">
        <f>37153.81</f>
        <v>37153.81</v>
      </c>
      <c r="C7" s="42">
        <v>30000</v>
      </c>
      <c r="D7" s="63">
        <v>32118</v>
      </c>
      <c r="E7" s="40" t="s">
        <v>65</v>
      </c>
      <c r="F7" s="77"/>
      <c r="G7" s="18"/>
      <c r="K7" s="1"/>
      <c r="L7" s="1"/>
      <c r="M7" s="1"/>
    </row>
    <row r="8" spans="1:13" ht="14.5">
      <c r="A8" s="4" t="s">
        <v>17</v>
      </c>
      <c r="B8" s="23">
        <v>35000</v>
      </c>
      <c r="C8" s="42">
        <v>55000</v>
      </c>
      <c r="D8" s="63">
        <v>45000</v>
      </c>
      <c r="E8"/>
      <c r="F8" s="77"/>
      <c r="G8" s="40"/>
      <c r="K8" s="1"/>
      <c r="L8" s="1"/>
      <c r="M8" s="1"/>
    </row>
    <row r="9" spans="1:13" ht="16.5">
      <c r="A9" s="4" t="s">
        <v>57</v>
      </c>
      <c r="B9" s="23">
        <v>27835</v>
      </c>
      <c r="C9" s="42">
        <v>55000</v>
      </c>
      <c r="D9" s="63">
        <v>40408</v>
      </c>
      <c r="E9" s="40"/>
      <c r="F9" s="77"/>
      <c r="G9" s="40"/>
      <c r="K9" s="1"/>
      <c r="L9" s="1"/>
      <c r="M9" s="1"/>
    </row>
    <row r="10" spans="1:13" ht="14.5">
      <c r="A10" s="5" t="s">
        <v>45</v>
      </c>
      <c r="B10" s="24">
        <f>443.86+79.04</f>
        <v>522.9</v>
      </c>
      <c r="C10" s="43">
        <v>2000</v>
      </c>
      <c r="D10" s="63">
        <v>1859</v>
      </c>
      <c r="E10" s="40"/>
      <c r="F10" s="77"/>
      <c r="G10" s="40"/>
      <c r="K10" s="1"/>
      <c r="L10" s="1"/>
      <c r="M10" s="1"/>
    </row>
    <row r="11" spans="1:13" ht="14.5">
      <c r="A11" s="4" t="s">
        <v>3</v>
      </c>
      <c r="B11" s="23">
        <f>SUM(B4:B10)</f>
        <v>435411.71</v>
      </c>
      <c r="C11" s="44">
        <f>SUM(C4:C10)</f>
        <v>597000</v>
      </c>
      <c r="D11" s="64">
        <f>SUM(D4:D10)</f>
        <v>485685</v>
      </c>
      <c r="E11" s="40"/>
      <c r="F11" s="77"/>
      <c r="G11" s="40"/>
      <c r="K11" s="1"/>
      <c r="L11" s="1"/>
      <c r="M11" s="1"/>
    </row>
    <row r="12" spans="1:13" ht="14.5">
      <c r="A12" s="5" t="s">
        <v>15</v>
      </c>
      <c r="B12" s="24">
        <v>15000</v>
      </c>
      <c r="C12" s="43">
        <v>25000</v>
      </c>
      <c r="D12" s="63">
        <v>25000</v>
      </c>
      <c r="E12" s="40"/>
      <c r="F12" s="77"/>
      <c r="G12" s="40"/>
      <c r="K12" s="1"/>
      <c r="L12" s="1"/>
      <c r="M12" s="1"/>
    </row>
    <row r="13" spans="1:13" ht="15" thickBot="1">
      <c r="A13" s="6" t="s">
        <v>4</v>
      </c>
      <c r="B13" s="25">
        <f>SUM(B11:B12)</f>
        <v>450411.71</v>
      </c>
      <c r="C13" s="45">
        <f t="shared" ref="C13" si="0">C11+C12</f>
        <v>622000</v>
      </c>
      <c r="D13" s="65">
        <f>D11+D12</f>
        <v>510685</v>
      </c>
      <c r="E13"/>
      <c r="F13" s="78"/>
      <c r="G13"/>
      <c r="K13" s="1"/>
      <c r="L13" s="1"/>
      <c r="M13" s="1"/>
    </row>
    <row r="14" spans="1:13" ht="15" thickTop="1">
      <c r="A14" s="4"/>
      <c r="B14" s="26"/>
      <c r="C14" s="42"/>
      <c r="D14" s="63"/>
      <c r="E14" s="4"/>
      <c r="F14" s="77"/>
      <c r="G14" s="4"/>
      <c r="K14" s="1"/>
      <c r="L14" s="1"/>
      <c r="M14" s="1"/>
    </row>
    <row r="15" spans="1:13" ht="14.5">
      <c r="A15" s="36" t="s">
        <v>5</v>
      </c>
      <c r="B15" s="38"/>
      <c r="C15" s="46"/>
      <c r="D15" s="66"/>
      <c r="E15" s="4"/>
      <c r="F15" s="77"/>
      <c r="G15" s="4"/>
      <c r="K15" s="1"/>
      <c r="L15" s="1"/>
      <c r="M15" s="1"/>
    </row>
    <row r="16" spans="1:13" ht="14.5">
      <c r="A16" s="4" t="s">
        <v>6</v>
      </c>
      <c r="B16" s="31">
        <v>66073</v>
      </c>
      <c r="C16" s="47">
        <v>80000</v>
      </c>
      <c r="D16" s="47">
        <v>41087</v>
      </c>
      <c r="E16" s="56"/>
      <c r="F16" s="42"/>
      <c r="G16" s="56"/>
      <c r="K16" s="1"/>
      <c r="L16" s="1"/>
      <c r="M16" s="1"/>
    </row>
    <row r="17" spans="1:13" ht="14.5">
      <c r="A17" s="4" t="s">
        <v>7</v>
      </c>
      <c r="B17" s="31">
        <v>50065</v>
      </c>
      <c r="C17" s="42">
        <v>75000</v>
      </c>
      <c r="D17" s="42">
        <v>47089</v>
      </c>
      <c r="E17" s="4"/>
      <c r="F17" s="42"/>
      <c r="G17" s="4"/>
      <c r="K17" s="1"/>
      <c r="L17" s="1"/>
      <c r="M17" s="1"/>
    </row>
    <row r="18" spans="1:13" ht="14.5">
      <c r="A18" s="4" t="s">
        <v>51</v>
      </c>
      <c r="B18" s="31">
        <v>0</v>
      </c>
      <c r="C18" s="42">
        <v>15000</v>
      </c>
      <c r="D18" s="42"/>
      <c r="E18" s="4"/>
      <c r="F18" s="42"/>
      <c r="G18" s="4"/>
      <c r="K18" s="1"/>
      <c r="L18" s="1"/>
      <c r="M18" s="1"/>
    </row>
    <row r="19" spans="1:13" ht="16.5">
      <c r="A19" s="4" t="s">
        <v>64</v>
      </c>
      <c r="B19" s="31">
        <f>147771.49+1347+469.33</f>
        <v>149587.81999999998</v>
      </c>
      <c r="C19" s="42">
        <v>15000</v>
      </c>
      <c r="D19" s="42">
        <v>4131</v>
      </c>
      <c r="E19" s="18"/>
      <c r="F19" s="42"/>
      <c r="G19" s="18"/>
      <c r="K19" s="1"/>
      <c r="L19" s="1"/>
      <c r="M19" s="1"/>
    </row>
    <row r="20" spans="1:13" ht="14.5">
      <c r="A20" s="4" t="s">
        <v>61</v>
      </c>
      <c r="B20" s="31"/>
      <c r="C20" s="42">
        <v>20000</v>
      </c>
      <c r="D20" s="42">
        <v>15172</v>
      </c>
      <c r="E20" s="4"/>
      <c r="F20" s="42"/>
      <c r="G20" s="4"/>
      <c r="K20" s="1"/>
      <c r="L20" s="1"/>
      <c r="M20" s="1"/>
    </row>
    <row r="21" spans="1:13" ht="14.5">
      <c r="A21" s="4" t="s">
        <v>16</v>
      </c>
      <c r="B21" s="31">
        <f>101426</f>
        <v>101426</v>
      </c>
      <c r="C21" s="42">
        <v>100000</v>
      </c>
      <c r="D21" s="42">
        <v>103167</v>
      </c>
      <c r="E21" s="42"/>
      <c r="F21" s="42"/>
      <c r="G21" s="18"/>
      <c r="K21" s="1"/>
      <c r="L21" s="1"/>
      <c r="M21" s="1"/>
    </row>
    <row r="22" spans="1:13" ht="14.5">
      <c r="A22" s="4" t="s">
        <v>8</v>
      </c>
      <c r="B22" s="31">
        <f>77500+15082+633.75</f>
        <v>93215.75</v>
      </c>
      <c r="C22" s="42">
        <v>130000</v>
      </c>
      <c r="D22" s="42">
        <v>143869</v>
      </c>
      <c r="E22" s="42"/>
      <c r="F22" s="42"/>
      <c r="G22" s="4"/>
      <c r="K22" s="1"/>
      <c r="L22" s="1"/>
      <c r="M22" s="1"/>
    </row>
    <row r="23" spans="1:13" ht="14.5">
      <c r="A23" s="4" t="s">
        <v>42</v>
      </c>
      <c r="B23" s="31">
        <v>50000</v>
      </c>
      <c r="C23" s="42">
        <v>50000</v>
      </c>
      <c r="D23" s="42">
        <v>50000</v>
      </c>
      <c r="E23" s="42"/>
      <c r="F23" s="42"/>
      <c r="G23" s="4"/>
      <c r="K23" s="1"/>
      <c r="L23" s="1"/>
      <c r="M23" s="1"/>
    </row>
    <row r="24" spans="1:13" ht="14.5">
      <c r="A24" s="4" t="s">
        <v>18</v>
      </c>
      <c r="B24" s="31">
        <v>40399</v>
      </c>
      <c r="C24" s="44">
        <v>40000</v>
      </c>
      <c r="D24" s="42">
        <v>35000</v>
      </c>
      <c r="E24" s="44"/>
      <c r="F24" s="42"/>
      <c r="G24" s="56"/>
      <c r="K24" s="1"/>
      <c r="L24" s="1"/>
      <c r="M24" s="1"/>
    </row>
    <row r="25" spans="1:13" ht="14.5">
      <c r="A25" s="4" t="s">
        <v>9</v>
      </c>
      <c r="B25" s="31">
        <v>10000</v>
      </c>
      <c r="C25" s="44">
        <v>10000</v>
      </c>
      <c r="D25" s="42">
        <v>10000</v>
      </c>
      <c r="E25" s="44"/>
      <c r="F25" s="42"/>
      <c r="G25" s="18"/>
      <c r="K25" s="1"/>
      <c r="L25" s="1"/>
      <c r="M25" s="1"/>
    </row>
    <row r="26" spans="1:13" ht="16.5">
      <c r="A26" s="4" t="s">
        <v>60</v>
      </c>
      <c r="B26" s="21">
        <v>0</v>
      </c>
      <c r="C26" s="44">
        <v>5000</v>
      </c>
      <c r="D26" s="42">
        <v>4544</v>
      </c>
      <c r="E26" s="44"/>
      <c r="F26" s="42"/>
      <c r="G26" s="4"/>
      <c r="K26" s="1"/>
      <c r="L26" s="1"/>
      <c r="M26" s="1"/>
    </row>
    <row r="27" spans="1:13" ht="14.5">
      <c r="A27" s="4" t="s">
        <v>10</v>
      </c>
      <c r="B27" s="31">
        <f>7481.46+7393.84</f>
        <v>14875.3</v>
      </c>
      <c r="C27" s="42">
        <v>10000</v>
      </c>
      <c r="D27" s="42">
        <v>14880</v>
      </c>
      <c r="E27" s="42"/>
      <c r="F27" s="42"/>
      <c r="G27" s="18"/>
      <c r="K27" s="1"/>
      <c r="L27" s="1"/>
      <c r="M27" s="1"/>
    </row>
    <row r="28" spans="1:13" ht="14.5">
      <c r="A28" s="4" t="s">
        <v>11</v>
      </c>
      <c r="B28" s="31">
        <v>1000</v>
      </c>
      <c r="C28" s="42">
        <v>1000</v>
      </c>
      <c r="D28" s="42">
        <v>1000</v>
      </c>
      <c r="E28" s="42"/>
      <c r="F28" s="42"/>
      <c r="G28" s="4"/>
      <c r="K28" s="1"/>
      <c r="L28" s="1"/>
      <c r="M28" s="1"/>
    </row>
    <row r="29" spans="1:13" ht="14.5">
      <c r="A29" s="4" t="s">
        <v>62</v>
      </c>
      <c r="B29" s="31"/>
      <c r="C29" s="42"/>
      <c r="D29" s="42">
        <v>2170</v>
      </c>
      <c r="E29" s="42"/>
      <c r="F29" s="42"/>
      <c r="G29" s="4"/>
      <c r="K29" s="1"/>
      <c r="L29" s="1"/>
      <c r="M29" s="1"/>
    </row>
    <row r="30" spans="1:13" ht="14.5">
      <c r="A30" s="4" t="s">
        <v>63</v>
      </c>
      <c r="B30" s="31">
        <v>25000</v>
      </c>
      <c r="C30" s="42">
        <v>30000</v>
      </c>
      <c r="D30" s="42">
        <v>20000</v>
      </c>
      <c r="E30" s="42"/>
      <c r="F30" s="42"/>
      <c r="G30" s="4"/>
      <c r="K30" s="1"/>
      <c r="L30" s="1"/>
      <c r="M30" s="1"/>
    </row>
    <row r="31" spans="1:13" ht="14.5">
      <c r="A31" s="4" t="s">
        <v>12</v>
      </c>
      <c r="B31" s="31">
        <v>0</v>
      </c>
      <c r="C31" s="42">
        <v>0</v>
      </c>
      <c r="D31" s="67" t="s">
        <v>50</v>
      </c>
      <c r="E31" s="42"/>
      <c r="F31" s="67"/>
      <c r="G31" s="4"/>
      <c r="K31" s="1"/>
      <c r="L31" s="1"/>
      <c r="M31" s="1"/>
    </row>
    <row r="32" spans="1:13" ht="14.5">
      <c r="A32" s="4" t="s">
        <v>43</v>
      </c>
      <c r="B32" s="31">
        <v>0</v>
      </c>
      <c r="C32" s="42">
        <v>10000</v>
      </c>
      <c r="D32" s="42"/>
      <c r="E32" s="42"/>
      <c r="F32" s="42"/>
      <c r="G32" s="4"/>
      <c r="K32" s="1"/>
      <c r="L32" s="1"/>
      <c r="M32" s="1"/>
    </row>
    <row r="33" spans="1:13" ht="14.5">
      <c r="A33" s="4" t="s">
        <v>44</v>
      </c>
      <c r="B33" s="31">
        <v>0</v>
      </c>
      <c r="C33" s="42"/>
      <c r="D33" s="42"/>
      <c r="E33" s="42"/>
      <c r="F33" s="42"/>
      <c r="G33" s="18"/>
      <c r="K33" s="1"/>
      <c r="L33" s="1"/>
      <c r="M33" s="1"/>
    </row>
    <row r="34" spans="1:13" ht="14.5">
      <c r="A34" s="4" t="s">
        <v>52</v>
      </c>
      <c r="B34" s="31">
        <v>0</v>
      </c>
      <c r="C34" s="42">
        <v>0</v>
      </c>
      <c r="D34" s="67">
        <v>15071.94</v>
      </c>
      <c r="E34" s="42"/>
      <c r="F34" s="67"/>
      <c r="G34" s="18"/>
      <c r="K34" s="1"/>
      <c r="L34" s="1"/>
      <c r="M34" s="1"/>
    </row>
    <row r="35" spans="1:13" ht="14.5">
      <c r="A35" s="5" t="s">
        <v>46</v>
      </c>
      <c r="B35" s="32">
        <f>4779.25+37.09</f>
        <v>4816.34</v>
      </c>
      <c r="C35" s="43">
        <v>6000</v>
      </c>
      <c r="D35" s="42">
        <v>5755</v>
      </c>
      <c r="E35" s="42"/>
      <c r="F35" s="42"/>
      <c r="G35" s="18"/>
      <c r="K35" s="1"/>
      <c r="L35" s="1"/>
      <c r="M35" s="1"/>
    </row>
    <row r="36" spans="1:13" ht="14.5">
      <c r="A36" s="4" t="s">
        <v>3</v>
      </c>
      <c r="B36" s="26">
        <f>SUM(B16:B35)</f>
        <v>606458.21</v>
      </c>
      <c r="C36" s="42">
        <f>SUM(C16:C35)</f>
        <v>597000</v>
      </c>
      <c r="D36" s="68">
        <f>SUM(D16:D35)</f>
        <v>512935.94</v>
      </c>
      <c r="E36" s="42"/>
      <c r="F36" s="69"/>
      <c r="G36" s="18"/>
      <c r="K36" s="1"/>
      <c r="L36" s="1"/>
      <c r="M36" s="1"/>
    </row>
    <row r="37" spans="1:13" ht="14.5">
      <c r="A37" s="5" t="s">
        <v>15</v>
      </c>
      <c r="B37" s="27">
        <v>15000</v>
      </c>
      <c r="C37" s="48">
        <v>25000</v>
      </c>
      <c r="D37" s="69">
        <v>25000</v>
      </c>
      <c r="E37" s="44"/>
      <c r="F37" s="69"/>
      <c r="G37" s="4"/>
      <c r="I37" s="18"/>
      <c r="K37" s="1"/>
      <c r="L37" s="1"/>
      <c r="M37" s="1"/>
    </row>
    <row r="38" spans="1:13" ht="14.5">
      <c r="A38" s="19" t="s">
        <v>13</v>
      </c>
      <c r="B38" s="28">
        <f>SUM(B36:B37)</f>
        <v>621458.21</v>
      </c>
      <c r="C38" s="49">
        <f t="shared" ref="C38" si="1">C36+C37</f>
        <v>622000</v>
      </c>
      <c r="D38" s="70">
        <f>SUM(D36:D37)</f>
        <v>537935.93999999994</v>
      </c>
      <c r="E38" s="72"/>
      <c r="F38" s="73"/>
      <c r="I38" s="17"/>
      <c r="K38"/>
    </row>
    <row r="39" spans="1:13" ht="15" thickBot="1">
      <c r="A39" s="20" t="s">
        <v>14</v>
      </c>
      <c r="B39" s="39">
        <f>B13-B38</f>
        <v>-171046.49999999994</v>
      </c>
      <c r="C39" s="41">
        <f>C11-C36</f>
        <v>0</v>
      </c>
      <c r="D39" s="39">
        <f>D13-D38</f>
        <v>-27250.939999999944</v>
      </c>
      <c r="E39" s="74"/>
      <c r="F39" s="75"/>
      <c r="I39" s="21"/>
      <c r="J39"/>
      <c r="M39" s="1"/>
    </row>
    <row r="40" spans="1:13" ht="15" thickTop="1">
      <c r="A40" s="2"/>
      <c r="C40"/>
      <c r="F40"/>
      <c r="M40" s="1"/>
    </row>
    <row r="41" spans="1:13" ht="14.5">
      <c r="A41" s="2"/>
      <c r="B41" s="3"/>
      <c r="C41"/>
      <c r="D41"/>
      <c r="M41" s="1"/>
    </row>
    <row r="42" spans="1:13" ht="18">
      <c r="A42" s="7" t="s">
        <v>19</v>
      </c>
      <c r="B42" s="8"/>
      <c r="C42" s="8"/>
      <c r="J42" s="18"/>
      <c r="M42" s="1"/>
    </row>
    <row r="43" spans="1:13" ht="14.5">
      <c r="A43" s="9"/>
      <c r="B43" s="8"/>
      <c r="C43" s="8"/>
      <c r="H43"/>
      <c r="I43"/>
      <c r="J43" s="18"/>
      <c r="M43" s="1"/>
    </row>
    <row r="44" spans="1:13" ht="14.5">
      <c r="A44" s="10" t="s">
        <v>20</v>
      </c>
      <c r="B44" s="50">
        <v>2021</v>
      </c>
      <c r="C44" s="50">
        <v>2022</v>
      </c>
      <c r="D44" s="58"/>
      <c r="E44" s="58"/>
      <c r="H44"/>
      <c r="I44"/>
      <c r="J44" s="18"/>
      <c r="M44" s="1"/>
    </row>
    <row r="45" spans="1:13" ht="14.5">
      <c r="A45" s="9" t="s">
        <v>21</v>
      </c>
      <c r="B45" s="51">
        <v>3201</v>
      </c>
      <c r="C45" s="85"/>
      <c r="D45" s="57"/>
      <c r="H45"/>
      <c r="I45"/>
      <c r="J45" s="18"/>
      <c r="M45" s="1"/>
    </row>
    <row r="46" spans="1:13" ht="14.5">
      <c r="A46" s="9" t="s">
        <v>22</v>
      </c>
      <c r="B46" s="51">
        <v>314146</v>
      </c>
      <c r="C46" s="83">
        <v>231372</v>
      </c>
      <c r="D46" s="57"/>
      <c r="E46" s="22"/>
      <c r="H46"/>
      <c r="I46"/>
      <c r="J46" s="18"/>
      <c r="M46" s="1"/>
    </row>
    <row r="47" spans="1:13" ht="14.5">
      <c r="A47" s="9" t="s">
        <v>23</v>
      </c>
      <c r="B47" s="51">
        <v>2277</v>
      </c>
      <c r="C47" s="85"/>
      <c r="D47" s="57"/>
      <c r="H47"/>
      <c r="I47"/>
      <c r="J47" s="18"/>
      <c r="M47" s="1"/>
    </row>
    <row r="48" spans="1:13" ht="14.5">
      <c r="A48" s="9" t="s">
        <v>24</v>
      </c>
      <c r="B48" s="51">
        <v>102621</v>
      </c>
      <c r="C48" s="83">
        <v>78186</v>
      </c>
      <c r="D48" s="57"/>
      <c r="E48" s="22"/>
      <c r="H48"/>
      <c r="I48"/>
      <c r="J48" s="18"/>
      <c r="M48" s="1"/>
    </row>
    <row r="49" spans="1:14" ht="14.5">
      <c r="A49" s="9" t="s">
        <v>25</v>
      </c>
      <c r="B49" s="51">
        <v>168885</v>
      </c>
      <c r="C49" s="83">
        <v>170007</v>
      </c>
      <c r="D49" s="57"/>
      <c r="E49" s="22"/>
      <c r="H49"/>
      <c r="I49"/>
      <c r="J49" s="18"/>
      <c r="M49" s="1"/>
    </row>
    <row r="50" spans="1:14" ht="15.5">
      <c r="A50" s="11" t="s">
        <v>26</v>
      </c>
      <c r="B50" s="51">
        <v>20400</v>
      </c>
      <c r="C50" s="83">
        <v>52700</v>
      </c>
      <c r="D50" s="81"/>
      <c r="E50" s="22"/>
      <c r="F50" s="59"/>
      <c r="G50"/>
      <c r="H50"/>
      <c r="I50"/>
      <c r="J50" s="18"/>
      <c r="M50" s="1"/>
    </row>
    <row r="51" spans="1:14" ht="15" thickBot="1">
      <c r="A51" s="12"/>
      <c r="B51" s="53">
        <f>SUM(B45:B50)</f>
        <v>611530</v>
      </c>
      <c r="C51" s="53">
        <f>SUM(C45:C50)</f>
        <v>532265</v>
      </c>
      <c r="D51" s="60"/>
      <c r="E51" s="61"/>
      <c r="G51"/>
      <c r="H51"/>
      <c r="I51"/>
      <c r="J51" s="18"/>
      <c r="M51" s="1"/>
    </row>
    <row r="52" spans="1:14" ht="15" thickTop="1">
      <c r="A52" s="9"/>
      <c r="B52" s="30"/>
      <c r="C52" s="8"/>
      <c r="D52" s="57"/>
      <c r="G52"/>
      <c r="H52"/>
      <c r="I52"/>
      <c r="J52" s="18"/>
      <c r="M52" s="1"/>
    </row>
    <row r="53" spans="1:14" ht="14.5">
      <c r="A53" s="10" t="s">
        <v>27</v>
      </c>
      <c r="B53" s="52">
        <v>2021</v>
      </c>
      <c r="C53" s="50">
        <v>2022</v>
      </c>
      <c r="D53" s="62"/>
      <c r="E53" s="58"/>
      <c r="G53"/>
      <c r="H53"/>
      <c r="I53"/>
      <c r="J53" s="18"/>
      <c r="M53" s="1"/>
    </row>
    <row r="54" spans="1:14" ht="14.5">
      <c r="A54" s="9" t="s">
        <v>28</v>
      </c>
      <c r="B54" s="51">
        <v>670666</v>
      </c>
      <c r="C54" s="84">
        <f>B58</f>
        <v>465298</v>
      </c>
      <c r="D54" s="57"/>
      <c r="E54" s="33"/>
      <c r="G54"/>
      <c r="H54"/>
      <c r="I54"/>
      <c r="J54" s="18"/>
      <c r="M54" s="1"/>
    </row>
    <row r="55" spans="1:14" ht="14.5">
      <c r="A55" s="9" t="s">
        <v>14</v>
      </c>
      <c r="B55" s="51">
        <v>-171047</v>
      </c>
      <c r="C55" s="51">
        <v>-27251</v>
      </c>
      <c r="D55" s="57"/>
      <c r="E55" s="22"/>
      <c r="G55"/>
      <c r="H55"/>
      <c r="I55"/>
      <c r="J55"/>
      <c r="M55" s="1"/>
    </row>
    <row r="56" spans="1:14" ht="14.5">
      <c r="A56" s="9" t="s">
        <v>40</v>
      </c>
      <c r="B56" s="51"/>
      <c r="C56" s="85"/>
      <c r="D56" s="57"/>
      <c r="G56"/>
      <c r="H56"/>
      <c r="I56"/>
      <c r="J56"/>
      <c r="K56"/>
      <c r="L56"/>
      <c r="M56"/>
      <c r="N56"/>
    </row>
    <row r="57" spans="1:14" ht="14.5">
      <c r="A57" s="34" t="s">
        <v>47</v>
      </c>
      <c r="B57" s="51">
        <v>-34321</v>
      </c>
      <c r="C57" s="85"/>
      <c r="D57" s="57"/>
      <c r="G57"/>
      <c r="J57"/>
      <c r="K57"/>
      <c r="L57"/>
      <c r="M57"/>
      <c r="N57"/>
    </row>
    <row r="58" spans="1:14" ht="14.5">
      <c r="A58" s="35" t="s">
        <v>29</v>
      </c>
      <c r="B58" s="51">
        <f>SUM(B54:B57)</f>
        <v>465298</v>
      </c>
      <c r="C58" s="51">
        <v>438047</v>
      </c>
      <c r="D58" s="57"/>
      <c r="E58" s="57"/>
      <c r="G58"/>
      <c r="J58" s="86"/>
      <c r="K58"/>
      <c r="L58"/>
      <c r="M58"/>
      <c r="N58"/>
    </row>
    <row r="59" spans="1:14" ht="14.5">
      <c r="A59" s="9" t="s">
        <v>30</v>
      </c>
      <c r="B59" s="51">
        <v>95000</v>
      </c>
      <c r="C59" s="83">
        <v>70000</v>
      </c>
      <c r="D59" s="57"/>
      <c r="E59" s="22"/>
      <c r="G59"/>
      <c r="J59" s="86"/>
      <c r="K59" s="86"/>
      <c r="L59" s="86"/>
      <c r="M59"/>
      <c r="N59"/>
    </row>
    <row r="60" spans="1:14" ht="15" thickBot="1">
      <c r="A60" s="13" t="s">
        <v>31</v>
      </c>
      <c r="B60" s="82">
        <f>SUM(B58:B59)</f>
        <v>560298</v>
      </c>
      <c r="C60" s="82">
        <f>SUM(C58:C59)</f>
        <v>508047</v>
      </c>
      <c r="D60" s="60"/>
      <c r="E60" s="60"/>
      <c r="F60" s="58"/>
      <c r="G60"/>
      <c r="J60"/>
      <c r="K60" s="86"/>
      <c r="L60" s="86"/>
      <c r="M60"/>
      <c r="N60"/>
    </row>
    <row r="61" spans="1:14" ht="15" thickTop="1">
      <c r="A61" s="14" t="s">
        <v>32</v>
      </c>
      <c r="B61" s="30"/>
      <c r="C61" s="8"/>
      <c r="D61" s="57"/>
      <c r="G61"/>
      <c r="J61"/>
      <c r="K61"/>
      <c r="L61"/>
      <c r="M61"/>
      <c r="N61"/>
    </row>
    <row r="62" spans="1:14" ht="14.5">
      <c r="A62" s="9" t="s">
        <v>33</v>
      </c>
      <c r="B62" s="51">
        <v>11900</v>
      </c>
      <c r="C62" s="83">
        <v>8600</v>
      </c>
      <c r="D62" s="57"/>
      <c r="E62" s="22"/>
      <c r="F62" s="58"/>
      <c r="G62"/>
      <c r="J62"/>
      <c r="K62"/>
      <c r="L62"/>
      <c r="M62"/>
      <c r="N62"/>
    </row>
    <row r="63" spans="1:14" ht="14.5">
      <c r="A63" s="9" t="s">
        <v>34</v>
      </c>
      <c r="B63" s="51"/>
      <c r="C63" s="83">
        <v>3</v>
      </c>
      <c r="D63" s="57"/>
      <c r="E63" s="22"/>
      <c r="G63"/>
      <c r="J63"/>
      <c r="K63"/>
      <c r="L63"/>
      <c r="M63"/>
      <c r="N63"/>
    </row>
    <row r="64" spans="1:14" ht="14.5">
      <c r="A64" s="9" t="s">
        <v>35</v>
      </c>
      <c r="B64" s="51">
        <v>7311</v>
      </c>
      <c r="C64" s="83">
        <v>7814</v>
      </c>
      <c r="D64" s="57"/>
      <c r="E64" s="22"/>
      <c r="J64"/>
      <c r="K64"/>
      <c r="L64"/>
      <c r="M64"/>
      <c r="N64"/>
    </row>
    <row r="65" spans="1:15" ht="14.5">
      <c r="A65" s="9" t="s">
        <v>36</v>
      </c>
      <c r="B65" s="51"/>
      <c r="C65" s="83"/>
      <c r="D65" s="57"/>
      <c r="E65" s="22"/>
      <c r="J65"/>
      <c r="K65"/>
      <c r="L65"/>
      <c r="M65"/>
      <c r="N65"/>
    </row>
    <row r="66" spans="1:15" ht="14.5">
      <c r="A66" s="9" t="s">
        <v>37</v>
      </c>
      <c r="B66" s="51">
        <v>32021</v>
      </c>
      <c r="C66" s="83">
        <v>7801</v>
      </c>
      <c r="D66" s="57"/>
      <c r="E66" s="22"/>
      <c r="J66"/>
      <c r="K66"/>
      <c r="L66"/>
      <c r="M66"/>
      <c r="N66"/>
    </row>
    <row r="67" spans="1:15" ht="15" thickBot="1">
      <c r="A67" s="15" t="s">
        <v>38</v>
      </c>
      <c r="B67" s="53">
        <f>SUM(B62:B66)</f>
        <v>51232</v>
      </c>
      <c r="C67" s="53">
        <f>SUM(C62:C66)</f>
        <v>24218</v>
      </c>
      <c r="D67" s="60"/>
      <c r="E67" s="60"/>
      <c r="K67"/>
      <c r="L67"/>
      <c r="M67"/>
      <c r="N67"/>
      <c r="O67"/>
    </row>
    <row r="68" spans="1:15" ht="15" thickTop="1">
      <c r="A68" s="9"/>
      <c r="B68" s="30"/>
      <c r="C68" s="8"/>
      <c r="D68" s="57"/>
      <c r="L68"/>
      <c r="M68"/>
      <c r="N68"/>
      <c r="O68"/>
    </row>
    <row r="69" spans="1:15" ht="13.5" thickBot="1">
      <c r="A69" s="16" t="s">
        <v>39</v>
      </c>
      <c r="B69" s="54">
        <f>B60+B67</f>
        <v>611530</v>
      </c>
      <c r="C69" s="54">
        <f>C60+C67</f>
        <v>532265</v>
      </c>
      <c r="D69" s="60"/>
      <c r="E69" s="60"/>
    </row>
    <row r="70" spans="1:15" ht="13" thickTop="1">
      <c r="E70" s="33"/>
      <c r="F70" s="22"/>
    </row>
    <row r="71" spans="1:15">
      <c r="F71" s="22"/>
    </row>
    <row r="72" spans="1:15">
      <c r="D72" s="22"/>
    </row>
  </sheetData>
  <mergeCells count="3">
    <mergeCell ref="J58:J59"/>
    <mergeCell ref="K59:K60"/>
    <mergeCell ref="L59:L60"/>
  </mergeCells>
  <pageMargins left="0.7" right="0.7" top="0.75" bottom="0.75" header="0.3" footer="0.3"/>
  <pageSetup paperSize="1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V.H. Hagen</dc:creator>
  <cp:lastModifiedBy>Thomas V.H. Hagen</cp:lastModifiedBy>
  <cp:lastPrinted>2021-08-31T18:44:01Z</cp:lastPrinted>
  <dcterms:created xsi:type="dcterms:W3CDTF">2019-04-16T08:25:56Z</dcterms:created>
  <dcterms:modified xsi:type="dcterms:W3CDTF">2023-08-24T19:57:44Z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684840-629b-41cd-9b8c-5e9eea511f17_Enabled">
    <vt:lpwstr>True</vt:lpwstr>
  </property>
  <property fmtid="{D5CDD505-2E9C-101B-9397-08002B2CF9AE}" pid="3" name="MSIP_Label_92684840-629b-41cd-9b8c-5e9eea511f17_SiteId">
    <vt:lpwstr>8482881e-3699-4b3f-b135-cf4800bc1efb</vt:lpwstr>
  </property>
  <property fmtid="{D5CDD505-2E9C-101B-9397-08002B2CF9AE}" pid="4" name="MSIP_Label_92684840-629b-41cd-9b8c-5e9eea511f17_Owner">
    <vt:lpwstr>trondbje@uia.no</vt:lpwstr>
  </property>
  <property fmtid="{D5CDD505-2E9C-101B-9397-08002B2CF9AE}" pid="5" name="MSIP_Label_92684840-629b-41cd-9b8c-5e9eea511f17_SetDate">
    <vt:lpwstr>2020-03-05T03:41:19.5224320Z</vt:lpwstr>
  </property>
  <property fmtid="{D5CDD505-2E9C-101B-9397-08002B2CF9AE}" pid="6" name="MSIP_Label_92684840-629b-41cd-9b8c-5e9eea511f17_Name">
    <vt:lpwstr>Internal</vt:lpwstr>
  </property>
  <property fmtid="{D5CDD505-2E9C-101B-9397-08002B2CF9AE}" pid="7" name="MSIP_Label_92684840-629b-41cd-9b8c-5e9eea511f17_Application">
    <vt:lpwstr>Microsoft Azure Information Protection</vt:lpwstr>
  </property>
  <property fmtid="{D5CDD505-2E9C-101B-9397-08002B2CF9AE}" pid="8" name="MSIP_Label_92684840-629b-41cd-9b8c-5e9eea511f17_ActionId">
    <vt:lpwstr>480f7f23-1d8b-49e1-93ce-b0a6ee8c3473</vt:lpwstr>
  </property>
  <property fmtid="{D5CDD505-2E9C-101B-9397-08002B2CF9AE}" pid="9" name="MSIP_Label_92684840-629b-41cd-9b8c-5e9eea511f17_Extended_MSFT_Method">
    <vt:lpwstr>Automatic</vt:lpwstr>
  </property>
  <property fmtid="{D5CDD505-2E9C-101B-9397-08002B2CF9AE}" pid="10" name="MSIP_Label_b4114459-e220-4ae9-b339-4ebe6008cdd4_Enabled">
    <vt:lpwstr>True</vt:lpwstr>
  </property>
  <property fmtid="{D5CDD505-2E9C-101B-9397-08002B2CF9AE}" pid="11" name="MSIP_Label_b4114459-e220-4ae9-b339-4ebe6008cdd4_SiteId">
    <vt:lpwstr>8482881e-3699-4b3f-b135-cf4800bc1efb</vt:lpwstr>
  </property>
  <property fmtid="{D5CDD505-2E9C-101B-9397-08002B2CF9AE}" pid="12" name="MSIP_Label_b4114459-e220-4ae9-b339-4ebe6008cdd4_Owner">
    <vt:lpwstr>trondbje@uia.no</vt:lpwstr>
  </property>
  <property fmtid="{D5CDD505-2E9C-101B-9397-08002B2CF9AE}" pid="13" name="MSIP_Label_b4114459-e220-4ae9-b339-4ebe6008cdd4_SetDate">
    <vt:lpwstr>2020-03-05T03:41:19.5224320Z</vt:lpwstr>
  </property>
  <property fmtid="{D5CDD505-2E9C-101B-9397-08002B2CF9AE}" pid="14" name="MSIP_Label_b4114459-e220-4ae9-b339-4ebe6008cdd4_Name">
    <vt:lpwstr>Normal</vt:lpwstr>
  </property>
  <property fmtid="{D5CDD505-2E9C-101B-9397-08002B2CF9AE}" pid="15" name="MSIP_Label_b4114459-e220-4ae9-b339-4ebe6008cdd4_Application">
    <vt:lpwstr>Microsoft Azure Information Protection</vt:lpwstr>
  </property>
  <property fmtid="{D5CDD505-2E9C-101B-9397-08002B2CF9AE}" pid="16" name="MSIP_Label_b4114459-e220-4ae9-b339-4ebe6008cdd4_ActionId">
    <vt:lpwstr>480f7f23-1d8b-49e1-93ce-b0a6ee8c3473</vt:lpwstr>
  </property>
  <property fmtid="{D5CDD505-2E9C-101B-9397-08002B2CF9AE}" pid="17" name="MSIP_Label_b4114459-e220-4ae9-b339-4ebe6008cdd4_Parent">
    <vt:lpwstr>92684840-629b-41cd-9b8c-5e9eea511f17</vt:lpwstr>
  </property>
  <property fmtid="{D5CDD505-2E9C-101B-9397-08002B2CF9AE}" pid="18" name="MSIP_Label_b4114459-e220-4ae9-b339-4ebe6008cdd4_Extended_MSFT_Method">
    <vt:lpwstr>Automatic</vt:lpwstr>
  </property>
  <property fmtid="{D5CDD505-2E9C-101B-9397-08002B2CF9AE}" pid="19" name="Sensitivity">
    <vt:lpwstr>Internal Normal</vt:lpwstr>
  </property>
</Properties>
</file>